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vr03392\AppData\Local\Microsoft\Windows\INetCache\Content.Outlook\3UHRPYQV\"/>
    </mc:Choice>
  </mc:AlternateContent>
  <xr:revisionPtr revIDLastSave="0" documentId="13_ncr:1_{C50EDAD8-60DF-4582-9725-9D61EB378A24}" xr6:coauthVersionLast="47" xr6:coauthVersionMax="47" xr10:uidLastSave="{00000000-0000-0000-0000-000000000000}"/>
  <bookViews>
    <workbookView xWindow="28680" yWindow="-120" windowWidth="29040" windowHeight="15720" tabRatio="907" xr2:uid="{8EE3E23A-AB60-4CD1-BFF0-63922A1752F1}"/>
  </bookViews>
  <sheets>
    <sheet name="GASB 96 PV CALCULATOR" sheetId="15" r:id="rId1"/>
    <sheet name="Hidden Data" sheetId="17" state="hidden" r:id="rId2"/>
    <sheet name="SBITA Cost Guide" sheetId="1" r:id="rId3"/>
    <sheet name="FY23 GA Incremental Rate" sheetId="16" r:id="rId4"/>
    <sheet name="Examples -&gt;" sheetId="18" r:id="rId5"/>
    <sheet name="Annual Example" sheetId="23" r:id="rId6"/>
    <sheet name="Semi-Annual Example" sheetId="21" r:id="rId7"/>
    <sheet name="Quarterly Example" sheetId="22" r:id="rId8"/>
    <sheet name="Monthly Example" sheetId="24" r:id="rId9"/>
  </sheets>
  <definedNames>
    <definedName name="Annual_Rate" localSheetId="5">'Annual Example'!$J$11</definedName>
    <definedName name="Annual_Rate" localSheetId="0">'GASB 96 PV CALCULATOR'!$J$11</definedName>
    <definedName name="Annual_Rate" localSheetId="8">'Monthly Example'!$J$11</definedName>
    <definedName name="Annual_Rate" localSheetId="7">'Quarterly Example'!$J$11</definedName>
    <definedName name="Annual_Rate" localSheetId="6">'Semi-Annual Example'!$J$11</definedName>
    <definedName name="Annual_Rate">#REF!</definedName>
    <definedName name="Annual_Rate_A">#REF!</definedName>
    <definedName name="Annual_Rate_Q">#REF!</definedName>
    <definedName name="Annual_Rate_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15" l="1"/>
  <c r="J31" i="24"/>
  <c r="J30" i="24"/>
  <c r="J10" i="24"/>
  <c r="J11" i="24" s="1"/>
  <c r="J14" i="24"/>
  <c r="D67" i="24" l="1"/>
  <c r="D51" i="24"/>
  <c r="D35" i="24"/>
  <c r="D21" i="24"/>
  <c r="D66" i="24"/>
  <c r="D50" i="24"/>
  <c r="D34" i="24"/>
  <c r="D14" i="24"/>
  <c r="D65" i="24"/>
  <c r="D49" i="24"/>
  <c r="D33" i="24"/>
  <c r="D20" i="24"/>
  <c r="D64" i="24"/>
  <c r="D48" i="24"/>
  <c r="D32" i="24"/>
  <c r="D13" i="24"/>
  <c r="D62" i="24"/>
  <c r="D46" i="24"/>
  <c r="D19" i="24"/>
  <c r="D12" i="24"/>
  <c r="D45" i="24"/>
  <c r="D59" i="24"/>
  <c r="D28" i="24"/>
  <c r="D57" i="24"/>
  <c r="D27" i="24"/>
  <c r="D40" i="24"/>
  <c r="D26" i="24"/>
  <c r="D10" i="24"/>
  <c r="D39" i="24"/>
  <c r="D54" i="24"/>
  <c r="D37" i="24"/>
  <c r="D23" i="24"/>
  <c r="D15" i="24"/>
  <c r="D52" i="24"/>
  <c r="D63" i="24"/>
  <c r="D47" i="24"/>
  <c r="D31" i="24"/>
  <c r="D61" i="24"/>
  <c r="D18" i="24"/>
  <c r="D43" i="24"/>
  <c r="D11" i="24"/>
  <c r="D42" i="24"/>
  <c r="D60" i="24"/>
  <c r="D44" i="24"/>
  <c r="D30" i="24"/>
  <c r="D29" i="24"/>
  <c r="D58" i="24"/>
  <c r="D17" i="24"/>
  <c r="D41" i="24"/>
  <c r="D56" i="24"/>
  <c r="D16" i="24"/>
  <c r="D55" i="24"/>
  <c r="D25" i="24"/>
  <c r="D24" i="24"/>
  <c r="D69" i="24"/>
  <c r="D68" i="24"/>
  <c r="D36" i="24"/>
  <c r="D38" i="24"/>
  <c r="D22" i="24"/>
  <c r="D53" i="24"/>
  <c r="J31" i="23"/>
  <c r="J30" i="23"/>
  <c r="J14" i="23"/>
  <c r="J10" i="23"/>
  <c r="J11" i="23" s="1"/>
  <c r="C21" i="22"/>
  <c r="C20" i="22"/>
  <c r="C19" i="22"/>
  <c r="C18" i="22"/>
  <c r="C17" i="22"/>
  <c r="C16" i="22"/>
  <c r="C15" i="22"/>
  <c r="C14" i="22"/>
  <c r="C13" i="22"/>
  <c r="C12" i="22"/>
  <c r="C11" i="22"/>
  <c r="C10" i="22"/>
  <c r="J31" i="22"/>
  <c r="J30" i="22"/>
  <c r="J10" i="22"/>
  <c r="J11" i="22" s="1"/>
  <c r="J31" i="21"/>
  <c r="J30" i="21"/>
  <c r="J14" i="21"/>
  <c r="J10" i="21"/>
  <c r="J11" i="21" s="1"/>
  <c r="D69" i="23" l="1"/>
  <c r="D31" i="23"/>
  <c r="D18" i="23"/>
  <c r="D17" i="23"/>
  <c r="D61" i="23"/>
  <c r="D47" i="23"/>
  <c r="D46" i="23"/>
  <c r="D45" i="23"/>
  <c r="D16" i="23"/>
  <c r="D63" i="23"/>
  <c r="D62" i="23"/>
  <c r="J15" i="24"/>
  <c r="J19" i="24" s="1"/>
  <c r="D24" i="23"/>
  <c r="D39" i="23"/>
  <c r="D13" i="23"/>
  <c r="D26" i="23"/>
  <c r="D40" i="23"/>
  <c r="D56" i="23"/>
  <c r="D55" i="23"/>
  <c r="D14" i="23"/>
  <c r="D27" i="23"/>
  <c r="D41" i="23"/>
  <c r="D57" i="23"/>
  <c r="D54" i="23"/>
  <c r="D28" i="23"/>
  <c r="D42" i="23"/>
  <c r="D58" i="23"/>
  <c r="D38" i="23"/>
  <c r="D25" i="23"/>
  <c r="D15" i="23"/>
  <c r="D29" i="23"/>
  <c r="D43" i="23"/>
  <c r="D59" i="23"/>
  <c r="D12" i="23"/>
  <c r="D30" i="23"/>
  <c r="D44" i="23"/>
  <c r="D60" i="23"/>
  <c r="D32" i="23"/>
  <c r="D65" i="23"/>
  <c r="D20" i="23"/>
  <c r="D34" i="23"/>
  <c r="D50" i="23"/>
  <c r="D66" i="23"/>
  <c r="D10" i="23"/>
  <c r="D21" i="23"/>
  <c r="D35" i="23"/>
  <c r="D51" i="23"/>
  <c r="D67" i="23"/>
  <c r="D64" i="23"/>
  <c r="D49" i="23"/>
  <c r="D22" i="23"/>
  <c r="D36" i="23"/>
  <c r="D52" i="23"/>
  <c r="D68" i="23"/>
  <c r="D19" i="23"/>
  <c r="D48" i="23"/>
  <c r="D33" i="23"/>
  <c r="D11" i="23"/>
  <c r="D23" i="23"/>
  <c r="D37" i="23"/>
  <c r="D53" i="23"/>
  <c r="J14" i="22"/>
  <c r="D69" i="22"/>
  <c r="D53" i="22"/>
  <c r="D37" i="22"/>
  <c r="D23" i="22"/>
  <c r="D11" i="22"/>
  <c r="D68" i="22"/>
  <c r="D52" i="22"/>
  <c r="D36" i="22"/>
  <c r="D22" i="22"/>
  <c r="D19" i="22"/>
  <c r="D63" i="22"/>
  <c r="D46" i="22"/>
  <c r="D61" i="22"/>
  <c r="D45" i="22"/>
  <c r="D16" i="22"/>
  <c r="D60" i="22"/>
  <c r="D44" i="22"/>
  <c r="D30" i="22"/>
  <c r="D67" i="22"/>
  <c r="D59" i="22"/>
  <c r="D43" i="22"/>
  <c r="D29" i="22"/>
  <c r="D15" i="22"/>
  <c r="D40" i="22"/>
  <c r="D21" i="22"/>
  <c r="D66" i="22"/>
  <c r="D33" i="22"/>
  <c r="D64" i="22"/>
  <c r="D47" i="22"/>
  <c r="D31" i="22"/>
  <c r="D58" i="22"/>
  <c r="D42" i="22"/>
  <c r="D28" i="22"/>
  <c r="D35" i="22"/>
  <c r="D50" i="22"/>
  <c r="D49" i="22"/>
  <c r="D32" i="22"/>
  <c r="D57" i="22"/>
  <c r="D41" i="22"/>
  <c r="D27" i="22"/>
  <c r="D14" i="22"/>
  <c r="D56" i="22"/>
  <c r="D26" i="22"/>
  <c r="D13" i="22"/>
  <c r="D10" i="22"/>
  <c r="D20" i="22"/>
  <c r="D17" i="22"/>
  <c r="D55" i="22"/>
  <c r="D39" i="22"/>
  <c r="D25" i="22"/>
  <c r="D12" i="22"/>
  <c r="D54" i="22"/>
  <c r="D38" i="22"/>
  <c r="D24" i="22"/>
  <c r="D51" i="22"/>
  <c r="D34" i="22"/>
  <c r="D65" i="22"/>
  <c r="D48" i="22"/>
  <c r="D18" i="22"/>
  <c r="D62" i="22"/>
  <c r="D65" i="21"/>
  <c r="D49" i="21"/>
  <c r="D33" i="21"/>
  <c r="D64" i="21"/>
  <c r="D48" i="21"/>
  <c r="D32" i="21"/>
  <c r="D19" i="21"/>
  <c r="D63" i="21"/>
  <c r="D47" i="21"/>
  <c r="D18" i="21"/>
  <c r="D62" i="21"/>
  <c r="D46" i="21"/>
  <c r="D31" i="21"/>
  <c r="D17" i="21"/>
  <c r="D61" i="21"/>
  <c r="D67" i="21"/>
  <c r="D45" i="21"/>
  <c r="D16" i="21"/>
  <c r="D21" i="21"/>
  <c r="D60" i="21"/>
  <c r="D44" i="21"/>
  <c r="D30" i="21"/>
  <c r="D27" i="21"/>
  <c r="D23" i="21"/>
  <c r="D52" i="21"/>
  <c r="D10" i="21"/>
  <c r="D20" i="21"/>
  <c r="D59" i="21"/>
  <c r="D43" i="21"/>
  <c r="D29" i="21"/>
  <c r="D15" i="21"/>
  <c r="D41" i="21"/>
  <c r="D14" i="21"/>
  <c r="D24" i="21"/>
  <c r="D69" i="21"/>
  <c r="D11" i="21"/>
  <c r="D68" i="21"/>
  <c r="D66" i="21"/>
  <c r="D58" i="21"/>
  <c r="D42" i="21"/>
  <c r="D28" i="21"/>
  <c r="D57" i="21"/>
  <c r="D38" i="21"/>
  <c r="D53" i="21"/>
  <c r="D36" i="21"/>
  <c r="D51" i="21"/>
  <c r="D34" i="21"/>
  <c r="D56" i="21"/>
  <c r="D40" i="21"/>
  <c r="D26" i="21"/>
  <c r="D13" i="21"/>
  <c r="D55" i="21"/>
  <c r="D39" i="21"/>
  <c r="D25" i="21"/>
  <c r="D12" i="21"/>
  <c r="D54" i="21"/>
  <c r="D37" i="21"/>
  <c r="D22" i="21"/>
  <c r="D35" i="21"/>
  <c r="D50" i="21"/>
  <c r="J15" i="23" l="1"/>
  <c r="J19" i="23" s="1"/>
  <c r="J15" i="22"/>
  <c r="J19" i="22" s="1"/>
  <c r="J15" i="21"/>
  <c r="J19" i="21" s="1"/>
  <c r="J10" i="15" l="1"/>
  <c r="J11" i="15" s="1"/>
  <c r="D10" i="15" s="1"/>
  <c r="D13" i="15" l="1"/>
  <c r="D27" i="15"/>
  <c r="D43" i="15"/>
  <c r="D59" i="15"/>
  <c r="D11" i="15"/>
  <c r="D28" i="15"/>
  <c r="D44" i="15"/>
  <c r="D60" i="15"/>
  <c r="D12" i="15"/>
  <c r="D29" i="15"/>
  <c r="D45" i="15"/>
  <c r="D61" i="15"/>
  <c r="D14" i="15"/>
  <c r="D30" i="15"/>
  <c r="D46" i="15"/>
  <c r="D62" i="15"/>
  <c r="D15" i="15"/>
  <c r="D31" i="15"/>
  <c r="D47" i="15"/>
  <c r="D63" i="15"/>
  <c r="D16" i="15"/>
  <c r="D32" i="15"/>
  <c r="D48" i="15"/>
  <c r="D64" i="15"/>
  <c r="D17" i="15"/>
  <c r="D33" i="15"/>
  <c r="D49" i="15"/>
  <c r="D65" i="15"/>
  <c r="D18" i="15"/>
  <c r="D34" i="15"/>
  <c r="D50" i="15"/>
  <c r="D66" i="15"/>
  <c r="D19" i="15"/>
  <c r="D35" i="15"/>
  <c r="D51" i="15"/>
  <c r="D67" i="15"/>
  <c r="D20" i="15"/>
  <c r="D36" i="15"/>
  <c r="D52" i="15"/>
  <c r="D68" i="15"/>
  <c r="D21" i="15"/>
  <c r="D37" i="15"/>
  <c r="D53" i="15"/>
  <c r="D69" i="15"/>
  <c r="D22" i="15"/>
  <c r="D38" i="15"/>
  <c r="D54" i="15"/>
  <c r="D23" i="15"/>
  <c r="D39" i="15"/>
  <c r="D55" i="15"/>
  <c r="D24" i="15"/>
  <c r="D40" i="15"/>
  <c r="D56" i="15"/>
  <c r="D25" i="15"/>
  <c r="D41" i="15"/>
  <c r="D57" i="15"/>
  <c r="D26" i="15"/>
  <c r="D42" i="15"/>
  <c r="D58" i="15"/>
  <c r="J30" i="15"/>
  <c r="J31" i="15"/>
  <c r="J15" i="15" l="1"/>
  <c r="J1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Victoria Reppert</author>
  </authors>
  <commentList>
    <comment ref="F2" authorId="0" shapeId="0" xr:uid="{9CF74259-717E-4A1B-8616-B8118EA53A00}">
      <text>
        <r>
          <rPr>
            <b/>
            <sz val="9"/>
            <color indexed="81"/>
            <rFont val="Tahoma"/>
            <charset val="1"/>
          </rPr>
          <t>Victoria Reppert:</t>
        </r>
        <r>
          <rPr>
            <sz val="9"/>
            <color indexed="81"/>
            <rFont val="Tahoma"/>
            <charset val="1"/>
          </rPr>
          <t xml:space="preserve">
Use drop down to select if payment occurs at beginning or end of the period.</t>
        </r>
      </text>
    </comment>
    <comment ref="C9" authorId="0" shapeId="0" xr:uid="{C9D78A72-6C0C-4503-AFDE-151E057D43BC}">
      <text>
        <r>
          <rPr>
            <b/>
            <sz val="10"/>
            <color indexed="81"/>
            <rFont val="Tahoma"/>
            <family val="2"/>
          </rPr>
          <t>Victoria Reppert:</t>
        </r>
        <r>
          <rPr>
            <sz val="10"/>
            <color indexed="81"/>
            <rFont val="Tahoma"/>
            <family val="2"/>
          </rPr>
          <t xml:space="preserve">
Exclude separately identifiable equipment purchases, support/maintenance costs, and include any discounts.</t>
        </r>
      </text>
    </comment>
    <comment ref="F10" authorId="0" shapeId="0" xr:uid="{226F90A4-DC4C-4217-A45B-9F33CE755182}">
      <text>
        <r>
          <rPr>
            <b/>
            <sz val="9"/>
            <color indexed="81"/>
            <rFont val="Tahoma"/>
            <charset val="1"/>
          </rPr>
          <t>Victoria Reppert:</t>
        </r>
        <r>
          <rPr>
            <sz val="9"/>
            <color indexed="81"/>
            <rFont val="Tahoma"/>
            <charset val="1"/>
          </rPr>
          <t xml:space="preserve">
Use drop down to select payment period frequency.</t>
        </r>
      </text>
    </comment>
    <comment ref="F11" authorId="0" shapeId="0" xr:uid="{4FDB8E0A-5273-4CA7-918C-BDA9CB236AD6}">
      <text>
        <r>
          <rPr>
            <b/>
            <sz val="9"/>
            <color indexed="81"/>
            <rFont val="Tahoma"/>
            <family val="2"/>
          </rPr>
          <t>Victoria Reppert:</t>
        </r>
        <r>
          <rPr>
            <sz val="9"/>
            <color indexed="81"/>
            <rFont val="Tahoma"/>
            <family val="2"/>
          </rPr>
          <t xml:space="preserve">
If no interest rate is known, use the GA Incremental Rate. See tab "FYxx GA Incremental Rate"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Victoria Reppert</author>
  </authors>
  <commentList>
    <comment ref="F2" authorId="0" shapeId="0" xr:uid="{ACF0E1FF-1B8D-467F-942F-FA6580D001CC}">
      <text>
        <r>
          <rPr>
            <b/>
            <sz val="9"/>
            <color indexed="81"/>
            <rFont val="Tahoma"/>
            <charset val="1"/>
          </rPr>
          <t>Victoria Reppert:</t>
        </r>
        <r>
          <rPr>
            <sz val="9"/>
            <color indexed="81"/>
            <rFont val="Tahoma"/>
            <charset val="1"/>
          </rPr>
          <t xml:space="preserve">
Use drop down to select if payment occurs at beginning or end of the period.</t>
        </r>
      </text>
    </comment>
    <comment ref="C9" authorId="0" shapeId="0" xr:uid="{7546BD2C-8B21-406A-BAAD-E36AD161AA1D}">
      <text>
        <r>
          <rPr>
            <b/>
            <sz val="10"/>
            <color indexed="81"/>
            <rFont val="Tahoma"/>
            <family val="2"/>
          </rPr>
          <t>Victoria Reppert:</t>
        </r>
        <r>
          <rPr>
            <sz val="10"/>
            <color indexed="81"/>
            <rFont val="Tahoma"/>
            <family val="2"/>
          </rPr>
          <t xml:space="preserve">
Exclude separately identifiable equipment purchases, support/maintenance costs, and include any discounts.</t>
        </r>
      </text>
    </comment>
    <comment ref="F10" authorId="0" shapeId="0" xr:uid="{A3D9F145-083A-4202-B929-8A0D43808474}">
      <text>
        <r>
          <rPr>
            <b/>
            <sz val="9"/>
            <color indexed="81"/>
            <rFont val="Tahoma"/>
            <charset val="1"/>
          </rPr>
          <t>Victoria Reppert:</t>
        </r>
        <r>
          <rPr>
            <sz val="9"/>
            <color indexed="81"/>
            <rFont val="Tahoma"/>
            <charset val="1"/>
          </rPr>
          <t xml:space="preserve">
Use drop down to select payment period frequency.</t>
        </r>
      </text>
    </comment>
    <comment ref="F11" authorId="0" shapeId="0" xr:uid="{6B0D1ABC-8CB8-4007-8440-52B55D1441CD}">
      <text>
        <r>
          <rPr>
            <b/>
            <sz val="9"/>
            <color indexed="81"/>
            <rFont val="Tahoma"/>
            <family val="2"/>
          </rPr>
          <t>Victoria Reppert:</t>
        </r>
        <r>
          <rPr>
            <sz val="9"/>
            <color indexed="81"/>
            <rFont val="Tahoma"/>
            <family val="2"/>
          </rPr>
          <t xml:space="preserve">
If no interest rate is known, use the GA Incremental Rate. See tab "FYxx GA Incremental Rate"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Victoria Reppert</author>
  </authors>
  <commentList>
    <comment ref="C9" authorId="0" shapeId="0" xr:uid="{D47431B4-1619-4564-8F20-4DF592A0AAFA}">
      <text>
        <r>
          <rPr>
            <b/>
            <sz val="10"/>
            <color indexed="81"/>
            <rFont val="Tahoma"/>
            <family val="2"/>
          </rPr>
          <t>Victoria Reppert:</t>
        </r>
        <r>
          <rPr>
            <sz val="10"/>
            <color indexed="81"/>
            <rFont val="Tahoma"/>
            <family val="2"/>
          </rPr>
          <t xml:space="preserve">
Exclude separately identifiable equipment purchases, support/maintenance costs, and include any discounts.</t>
        </r>
      </text>
    </comment>
    <comment ref="F11" authorId="0" shapeId="0" xr:uid="{5F67C38C-6ED6-4BBD-8375-124055CEB382}">
      <text>
        <r>
          <rPr>
            <b/>
            <sz val="9"/>
            <color indexed="81"/>
            <rFont val="Tahoma"/>
            <family val="2"/>
          </rPr>
          <t>Victoria Reppert:</t>
        </r>
        <r>
          <rPr>
            <sz val="9"/>
            <color indexed="81"/>
            <rFont val="Tahoma"/>
            <family val="2"/>
          </rPr>
          <t xml:space="preserve">
If no interest rate is known, use the GA Incremental Rate. See tab "FYxx GA Incremental Rate"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Victoria Reppert</author>
  </authors>
  <commentList>
    <comment ref="C9" authorId="0" shapeId="0" xr:uid="{A47672EA-ED2A-48FC-BC63-215A5569FCE8}">
      <text>
        <r>
          <rPr>
            <b/>
            <sz val="10"/>
            <color indexed="81"/>
            <rFont val="Tahoma"/>
            <family val="2"/>
          </rPr>
          <t>Victoria Reppert:</t>
        </r>
        <r>
          <rPr>
            <sz val="10"/>
            <color indexed="81"/>
            <rFont val="Tahoma"/>
            <family val="2"/>
          </rPr>
          <t xml:space="preserve">
Exclude separately identifiable equipment purchases, support/maintenance costs, and include any discounts.</t>
        </r>
      </text>
    </comment>
    <comment ref="F11" authorId="0" shapeId="0" xr:uid="{CAC70E96-AF5B-472B-B5E4-3EF46EE904C8}">
      <text>
        <r>
          <rPr>
            <b/>
            <sz val="9"/>
            <color indexed="81"/>
            <rFont val="Tahoma"/>
            <family val="2"/>
          </rPr>
          <t>Victoria Reppert:</t>
        </r>
        <r>
          <rPr>
            <sz val="9"/>
            <color indexed="81"/>
            <rFont val="Tahoma"/>
            <family val="2"/>
          </rPr>
          <t xml:space="preserve">
If no interest rate is known, use the GA Incremental Rate. See tab "FYxx GA Incremental Rate"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Victoria Reppert</author>
  </authors>
  <commentList>
    <comment ref="C9" authorId="0" shapeId="0" xr:uid="{28A6BD76-2FF9-452A-B2A2-021DE819E62D}">
      <text>
        <r>
          <rPr>
            <b/>
            <sz val="10"/>
            <color indexed="81"/>
            <rFont val="Tahoma"/>
            <family val="2"/>
          </rPr>
          <t>Victoria Reppert:</t>
        </r>
        <r>
          <rPr>
            <sz val="10"/>
            <color indexed="81"/>
            <rFont val="Tahoma"/>
            <family val="2"/>
          </rPr>
          <t xml:space="preserve">
Exclude separately identifiable equipment purchases, support/maintenance costs, and include any discounts.</t>
        </r>
      </text>
    </comment>
    <comment ref="F11" authorId="0" shapeId="0" xr:uid="{46203271-362A-4F24-977B-FAF18CBBF5AC}">
      <text>
        <r>
          <rPr>
            <b/>
            <sz val="9"/>
            <color indexed="81"/>
            <rFont val="Tahoma"/>
            <family val="2"/>
          </rPr>
          <t>Victoria Reppert:</t>
        </r>
        <r>
          <rPr>
            <sz val="9"/>
            <color indexed="81"/>
            <rFont val="Tahoma"/>
            <family val="2"/>
          </rPr>
          <t xml:space="preserve">
If no interest rate is known, use the GA Incremental Rate. See tab "FYxx GA Incremental Rate"</t>
        </r>
      </text>
    </comment>
  </commentList>
</comments>
</file>

<file path=xl/sharedStrings.xml><?xml version="1.0" encoding="utf-8"?>
<sst xmlns="http://schemas.openxmlformats.org/spreadsheetml/2006/main" count="165" uniqueCount="51">
  <si>
    <t>ACCOUNTING</t>
  </si>
  <si>
    <t>Initial Implementation Stage</t>
  </si>
  <si>
    <t>Present Value</t>
  </si>
  <si>
    <t>Period</t>
  </si>
  <si>
    <r>
      <rPr>
        <b/>
        <sz val="11"/>
        <color indexed="8"/>
        <rFont val="Calibri"/>
        <family val="2"/>
      </rPr>
      <t xml:space="preserve">Interest rate </t>
    </r>
    <r>
      <rPr>
        <sz val="11"/>
        <color indexed="8"/>
        <rFont val="Calibri"/>
        <family val="2"/>
      </rPr>
      <t xml:space="preserve"> is usually stated as an annual (yearly) rate.   When using this calculation, you will have to determine the frequency of the payments and divide the interest rate by that frequency to solve for the "Rate" for the equation.</t>
    </r>
  </si>
  <si>
    <t>Payment Frequency</t>
  </si>
  <si>
    <t>Divider</t>
  </si>
  <si>
    <t>Semi-Annually (2 payments every 6 months)</t>
  </si>
  <si>
    <t>Monthly (12 payments each year)</t>
  </si>
  <si>
    <t xml:space="preserve">Annual Payment (1 per year) </t>
  </si>
  <si>
    <t>You get the same result either way.</t>
  </si>
  <si>
    <t>Divided by 12 for monthly rate</t>
  </si>
  <si>
    <t>Note:  To turn a percentage into a number, divide by 100.</t>
  </si>
  <si>
    <t>Interest Rate:</t>
  </si>
  <si>
    <t>INPUT CELL</t>
  </si>
  <si>
    <t>FORMULA DRIVEN</t>
  </si>
  <si>
    <t>GASB 96 PV Calculator</t>
  </si>
  <si>
    <t>Minimum Lease Payments:</t>
  </si>
  <si>
    <t xml:space="preserve">Present Value: </t>
  </si>
  <si>
    <t>Frequency Divider:</t>
  </si>
  <si>
    <t xml:space="preserve">Interest Rate per Period: </t>
  </si>
  <si>
    <t>Period Frequency:</t>
  </si>
  <si>
    <t>USE THIS CALCULATOR WHEN THE CASH PRICE IS NOT KNOWN.</t>
  </si>
  <si>
    <t xml:space="preserve">     100% = 1.00</t>
  </si>
  <si>
    <t xml:space="preserve">     25% = .25</t>
  </si>
  <si>
    <t xml:space="preserve">     4% = .04</t>
  </si>
  <si>
    <t xml:space="preserve">     1.37% = .0137</t>
  </si>
  <si>
    <t xml:space="preserve">     4.5% divided by 100 and written as numeric percentage</t>
  </si>
  <si>
    <t xml:space="preserve">     4.5% written with the percentage sign</t>
  </si>
  <si>
    <t>STAGE</t>
  </si>
  <si>
    <t xml:space="preserve">ACTIVITY </t>
  </si>
  <si>
    <t xml:space="preserve">Preliminary Project Stage </t>
  </si>
  <si>
    <t xml:space="preserve">Activities in this stage include the conceptual formulation and evaluation of alternatives, the determination of the existence of needed technology, and the final selection of vendors. </t>
  </si>
  <si>
    <r>
      <t xml:space="preserve">Outlays in this stage should be </t>
    </r>
    <r>
      <rPr>
        <b/>
        <sz val="11"/>
        <color theme="1"/>
        <rFont val="Calibri"/>
        <family val="2"/>
        <scheme val="minor"/>
      </rPr>
      <t>expensed</t>
    </r>
    <r>
      <rPr>
        <sz val="11"/>
        <color theme="1"/>
        <rFont val="Calibri"/>
        <family val="2"/>
        <scheme val="minor"/>
      </rPr>
      <t xml:space="preserve"> as incurred.</t>
    </r>
  </si>
  <si>
    <t xml:space="preserve">This stage is complete when the above expenses are complete, and/or management implicitly or explicitly authorizes and commits the funding to the contract. </t>
  </si>
  <si>
    <t xml:space="preserve">Activities in this stage include ancillary charges related to designing the chosen path, such as configuration, coding, testing, and installation associated with the government’s access to the underlying IT assets. Data conversion if the asset cannot be used without data conversion, and other ancillary charges necessary to place the subscription asset into service should also be included in this stage. </t>
  </si>
  <si>
    <r>
      <t xml:space="preserve">Outlays in this stage generally should be </t>
    </r>
    <r>
      <rPr>
        <b/>
        <sz val="11"/>
        <color theme="1"/>
        <rFont val="Calibri"/>
        <family val="2"/>
        <scheme val="minor"/>
      </rPr>
      <t>capitalized</t>
    </r>
    <r>
      <rPr>
        <sz val="11"/>
        <color theme="1"/>
        <rFont val="Calibri"/>
        <family val="2"/>
        <scheme val="minor"/>
      </rPr>
      <t xml:space="preserve"> as an addition to the subscription asset.</t>
    </r>
  </si>
  <si>
    <t xml:space="preserve">This stage is complete when the asset is placed into service. </t>
  </si>
  <si>
    <t>Operation and Additional Implementation Stage</t>
  </si>
  <si>
    <t xml:space="preserve">Activities in this stage include maintenance, troubleshooting, additional implementation activities (such as adding on modules), data conversion (not necessary to place the asset into service) and other activities associated with the government’s ongoing access to the underlying IT asset. </t>
  </si>
  <si>
    <r>
      <t xml:space="preserve">Outlays in this stage should be </t>
    </r>
    <r>
      <rPr>
        <b/>
        <sz val="11"/>
        <color theme="1"/>
        <rFont val="Calibri"/>
        <family val="2"/>
        <scheme val="minor"/>
      </rPr>
      <t>expensed</t>
    </r>
    <r>
      <rPr>
        <sz val="11"/>
        <color theme="1"/>
        <rFont val="Calibri"/>
        <family val="2"/>
        <scheme val="minor"/>
      </rPr>
      <t xml:space="preserve"> as incurred </t>
    </r>
    <r>
      <rPr>
        <u/>
        <sz val="11"/>
        <color theme="1"/>
        <rFont val="Calibri"/>
        <family val="2"/>
        <scheme val="minor"/>
      </rPr>
      <t>unless they meet specific capitalization criteria</t>
    </r>
    <r>
      <rPr>
        <sz val="11"/>
        <color theme="1"/>
        <rFont val="Calibri"/>
        <family val="2"/>
        <scheme val="minor"/>
      </rPr>
      <t xml:space="preserve">.
 Examples that would be </t>
    </r>
    <r>
      <rPr>
        <b/>
        <sz val="11"/>
        <color theme="1"/>
        <rFont val="Calibri"/>
        <family val="2"/>
        <scheme val="minor"/>
      </rPr>
      <t>capitalized</t>
    </r>
    <r>
      <rPr>
        <sz val="11"/>
        <color theme="1"/>
        <rFont val="Calibri"/>
        <family val="2"/>
        <scheme val="minor"/>
      </rPr>
      <t>, under this stage, include modifications that result in either: increased functionality of the asset that provide the ability to perform additional tasks, or increased efficiency of the asset or level of service provided by the asset.</t>
    </r>
  </si>
  <si>
    <t xml:space="preserve">*Training costs should be expensed as incurred regardless of the stage in which they occurred. </t>
  </si>
  <si>
    <t>Total Implementation Costs (see tab "SBITA cost guide"):</t>
  </si>
  <si>
    <t>Software Amount</t>
  </si>
  <si>
    <t>OR type the annual rate with a "%" beside it and the computer will read as a percentage.  
See the example for 4.5% entered both ways:</t>
  </si>
  <si>
    <t>Total PV of Subscription Asset</t>
  </si>
  <si>
    <t>Quarterly (payments every 3 months)</t>
  </si>
  <si>
    <t>Type</t>
  </si>
  <si>
    <t>Payment Due</t>
  </si>
  <si>
    <t>At beginning of period</t>
  </si>
  <si>
    <t>At end of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</si>
</sst>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0.0000000"/>
    <numFmt numFmtId="165" formatCode="0.0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i/>
      <sz val="11"/>
      <color theme="1"/>
      <name val="Calibri"/>
      <family val="2"/>
      <scheme val="minor"/>
    </font>
    <font>
      <b/>
      <sz val="18"/>
      <color theme="1"/>
      <name val="Calibri"/>
      <family val="2"/>
      <scheme val="minor"/>
    </font>
    <font>
      <sz val="9"/>
      <color indexed="81"/>
      <name val="Tahoma"/>
      <family val="2"/>
    </font>
    <font>
      <sz val="11"/>
      <name val="Calibri"/>
      <family val="2"/>
      <scheme val="minor"/>
    </font>
    <font>
      <b/>
      <sz val="9"/>
      <color indexed="81"/>
      <name val="Tahoma"/>
      <family val="2"/>
    </font>
    <font>
      <b/>
      <sz val="11"/>
      <name val="Calibri"/>
      <family val="2"/>
      <scheme val="minor"/>
    </font>
    <font>
      <sz val="10"/>
      <name val="Arial"/>
      <family val="2"/>
    </font>
    <font>
      <b/>
      <sz val="12"/>
      <name val="Calibri"/>
      <family val="2"/>
      <scheme val="minor"/>
    </font>
    <font>
      <b/>
      <sz val="14"/>
      <color rgb="FFFF0000"/>
      <name val="Calibri"/>
      <family val="2"/>
      <scheme val="minor"/>
    </font>
    <font>
      <sz val="11"/>
      <color indexed="8"/>
      <name val="Calibri"/>
      <family val="2"/>
    </font>
    <font>
      <b/>
      <sz val="11"/>
      <color indexed="8"/>
      <name val="Calibri"/>
      <family val="2"/>
    </font>
    <font>
      <b/>
      <sz val="16"/>
      <color rgb="FFFF0000"/>
      <name val="Calibri"/>
      <family val="2"/>
      <scheme val="minor"/>
    </font>
    <font>
      <b/>
      <i/>
      <sz val="11"/>
      <color theme="1"/>
      <name val="Calibri"/>
      <family val="2"/>
      <scheme val="minor"/>
    </font>
    <font>
      <u/>
      <sz val="11"/>
      <color theme="1"/>
      <name val="Calibri"/>
      <family val="2"/>
      <scheme val="minor"/>
    </font>
    <font>
      <b/>
      <sz val="13"/>
      <color theme="1"/>
      <name val="Calibri"/>
      <family val="2"/>
      <scheme val="minor"/>
    </font>
    <font>
      <b/>
      <sz val="10"/>
      <color indexed="81"/>
      <name val="Tahoma"/>
      <family val="2"/>
    </font>
    <font>
      <sz val="10"/>
      <color indexed="81"/>
      <name val="Tahoma"/>
      <family val="2"/>
    </font>
    <font>
      <sz val="9"/>
      <color indexed="81"/>
      <name val="Tahoma"/>
      <charset val="1"/>
    </font>
    <font>
      <b/>
      <sz val="9"/>
      <color indexed="81"/>
      <name val="Tahoma"/>
      <charset val="1"/>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rgb="FFCCFF99"/>
        <bgColor indexed="64"/>
      </patternFill>
    </fill>
    <fill>
      <patternFill patternType="solid">
        <fgColor theme="8" tint="0.59999389629810485"/>
        <bgColor indexed="64"/>
      </patternFill>
    </fill>
    <fill>
      <patternFill patternType="solid">
        <fgColor theme="5"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0" fontId="10" fillId="0" borderId="0"/>
  </cellStyleXfs>
  <cellXfs count="113">
    <xf numFmtId="0" fontId="0" fillId="0" borderId="0" xfId="0"/>
    <xf numFmtId="0" fontId="0" fillId="2" borderId="0" xfId="0" applyFill="1"/>
    <xf numFmtId="0" fontId="0" fillId="2" borderId="1" xfId="0" applyFill="1" applyBorder="1" applyAlignment="1">
      <alignment horizontal="center" vertical="center" wrapText="1"/>
    </xf>
    <xf numFmtId="0" fontId="2" fillId="2" borderId="0" xfId="0" applyFont="1" applyFill="1"/>
    <xf numFmtId="43" fontId="0" fillId="2" borderId="0" xfId="1" applyFont="1" applyFill="1"/>
    <xf numFmtId="164" fontId="0" fillId="2" borderId="0" xfId="0" applyNumberFormat="1" applyFill="1"/>
    <xf numFmtId="0" fontId="4" fillId="2" borderId="0" xfId="0" applyFont="1" applyFill="1"/>
    <xf numFmtId="43" fontId="0" fillId="4" borderId="0" xfId="1" applyFont="1" applyFill="1"/>
    <xf numFmtId="0" fontId="13" fillId="3" borderId="11" xfId="4" applyFont="1" applyFill="1" applyBorder="1"/>
    <xf numFmtId="165" fontId="1" fillId="7" borderId="20" xfId="2" applyNumberFormat="1" applyFont="1" applyFill="1" applyBorder="1" applyAlignment="1">
      <alignment horizontal="left"/>
    </xf>
    <xf numFmtId="43" fontId="7" fillId="7" borderId="20" xfId="1" applyFont="1" applyFill="1" applyBorder="1" applyAlignment="1">
      <alignment horizontal="left"/>
    </xf>
    <xf numFmtId="0" fontId="16" fillId="2" borderId="0" xfId="0" applyFont="1" applyFill="1"/>
    <xf numFmtId="0" fontId="0" fillId="2" borderId="0" xfId="0" applyFill="1" applyAlignment="1">
      <alignment wrapText="1"/>
    </xf>
    <xf numFmtId="0" fontId="2" fillId="2" borderId="4" xfId="0" applyFont="1" applyFill="1" applyBorder="1" applyAlignment="1">
      <alignment horizontal="center" vertical="center" wrapText="1"/>
    </xf>
    <xf numFmtId="0" fontId="0" fillId="2" borderId="3" xfId="0" applyFill="1" applyBorder="1" applyAlignment="1">
      <alignment horizontal="center" vertical="center" wrapText="1"/>
    </xf>
    <xf numFmtId="0" fontId="2" fillId="2" borderId="23"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5" xfId="0" applyFill="1" applyBorder="1" applyAlignment="1">
      <alignment horizontal="center" vertical="center" wrapText="1"/>
    </xf>
    <xf numFmtId="0" fontId="2" fillId="2" borderId="27" xfId="0" applyFont="1" applyFill="1" applyBorder="1" applyAlignment="1">
      <alignment horizontal="center"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18" fillId="8" borderId="23"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9" fillId="2" borderId="30" xfId="0" applyFont="1" applyFill="1" applyBorder="1" applyAlignment="1">
      <alignment horizontal="left"/>
    </xf>
    <xf numFmtId="164" fontId="0" fillId="4" borderId="1" xfId="0" applyNumberFormat="1" applyFill="1" applyBorder="1"/>
    <xf numFmtId="0" fontId="14" fillId="2" borderId="1" xfId="4" applyFont="1" applyFill="1" applyBorder="1"/>
    <xf numFmtId="1" fontId="0" fillId="7" borderId="7" xfId="0" applyNumberFormat="1" applyFill="1" applyBorder="1" applyAlignment="1">
      <alignment horizontal="left"/>
    </xf>
    <xf numFmtId="0" fontId="9" fillId="2" borderId="1" xfId="0" applyFont="1" applyFill="1" applyBorder="1" applyAlignment="1">
      <alignment horizontal="left"/>
    </xf>
    <xf numFmtId="43" fontId="7" fillId="7" borderId="7" xfId="0" applyNumberFormat="1" applyFont="1" applyFill="1" applyBorder="1" applyAlignment="1">
      <alignment horizontal="left"/>
    </xf>
    <xf numFmtId="164" fontId="15" fillId="2" borderId="0" xfId="0" applyNumberFormat="1" applyFont="1" applyFill="1" applyAlignment="1">
      <alignment horizontal="center" vertical="center"/>
    </xf>
    <xf numFmtId="164" fontId="3" fillId="2" borderId="0" xfId="0" applyNumberFormat="1" applyFont="1" applyFill="1" applyAlignment="1">
      <alignment horizontal="center"/>
    </xf>
    <xf numFmtId="164" fontId="15" fillId="2" borderId="0" xfId="0" applyNumberFormat="1" applyFont="1" applyFill="1" applyAlignment="1">
      <alignment vertical="center"/>
    </xf>
    <xf numFmtId="0" fontId="13" fillId="3" borderId="11" xfId="4" applyFont="1" applyFill="1" applyBorder="1" applyAlignment="1">
      <alignment vertical="center" wrapText="1"/>
    </xf>
    <xf numFmtId="0" fontId="13" fillId="3" borderId="0" xfId="4" applyFont="1" applyFill="1" applyAlignment="1">
      <alignment vertical="center" wrapText="1"/>
    </xf>
    <xf numFmtId="0" fontId="0" fillId="3" borderId="12" xfId="0" applyFill="1" applyBorder="1"/>
    <xf numFmtId="0" fontId="14" fillId="3" borderId="22" xfId="4" applyFont="1" applyFill="1" applyBorder="1"/>
    <xf numFmtId="0" fontId="0" fillId="3" borderId="2" xfId="0" applyFill="1" applyBorder="1"/>
    <xf numFmtId="0" fontId="14" fillId="3" borderId="21" xfId="4" applyFont="1" applyFill="1" applyBorder="1" applyAlignment="1">
      <alignment horizontal="center"/>
    </xf>
    <xf numFmtId="0" fontId="0" fillId="3" borderId="0" xfId="0" applyFill="1"/>
    <xf numFmtId="0" fontId="13" fillId="3" borderId="12" xfId="4" applyFont="1" applyFill="1" applyBorder="1" applyAlignment="1">
      <alignment horizontal="center"/>
    </xf>
    <xf numFmtId="0" fontId="13" fillId="3" borderId="13" xfId="4" applyFont="1" applyFill="1" applyBorder="1"/>
    <xf numFmtId="0" fontId="0" fillId="3" borderId="9" xfId="0" applyFill="1" applyBorder="1"/>
    <xf numFmtId="0" fontId="13" fillId="3" borderId="10" xfId="4" applyFont="1" applyFill="1" applyBorder="1" applyAlignment="1">
      <alignment horizontal="center"/>
    </xf>
    <xf numFmtId="0" fontId="0" fillId="3" borderId="32" xfId="0" applyFill="1" applyBorder="1" applyAlignment="1">
      <alignment horizontal="left"/>
    </xf>
    <xf numFmtId="0" fontId="0" fillId="3" borderId="33" xfId="0" applyFill="1" applyBorder="1" applyAlignment="1">
      <alignment horizontal="left"/>
    </xf>
    <xf numFmtId="0" fontId="14" fillId="3" borderId="31" xfId="4" applyFont="1" applyFill="1" applyBorder="1" applyAlignment="1">
      <alignment horizontal="left"/>
    </xf>
    <xf numFmtId="43" fontId="11" fillId="7" borderId="19" xfId="0" applyNumberFormat="1" applyFont="1" applyFill="1" applyBorder="1"/>
    <xf numFmtId="164" fontId="11" fillId="2" borderId="17" xfId="0" applyNumberFormat="1" applyFont="1" applyFill="1" applyBorder="1" applyAlignment="1">
      <alignment horizontal="right"/>
    </xf>
    <xf numFmtId="164" fontId="11" fillId="2" borderId="19" xfId="0" applyNumberFormat="1" applyFont="1" applyFill="1" applyBorder="1" applyAlignment="1">
      <alignment horizontal="right"/>
    </xf>
    <xf numFmtId="1" fontId="0" fillId="4" borderId="1" xfId="0" applyNumberFormat="1" applyFill="1" applyBorder="1" applyAlignment="1">
      <alignment horizontal="left"/>
    </xf>
    <xf numFmtId="164" fontId="11" fillId="2" borderId="18" xfId="0" applyNumberFormat="1" applyFont="1" applyFill="1" applyBorder="1" applyAlignment="1">
      <alignment horizontal="right"/>
    </xf>
    <xf numFmtId="165" fontId="0" fillId="2" borderId="0" xfId="2" applyNumberFormat="1" applyFont="1" applyFill="1" applyBorder="1" applyAlignment="1">
      <alignment horizontal="left"/>
    </xf>
    <xf numFmtId="1" fontId="0" fillId="2" borderId="0" xfId="0" applyNumberFormat="1" applyFill="1" applyAlignment="1">
      <alignment horizontal="left"/>
    </xf>
    <xf numFmtId="0" fontId="14" fillId="2" borderId="8" xfId="4" applyFont="1" applyFill="1" applyBorder="1"/>
    <xf numFmtId="0" fontId="14" fillId="2" borderId="35" xfId="4" applyFont="1" applyFill="1" applyBorder="1"/>
    <xf numFmtId="165" fontId="0" fillId="4" borderId="1" xfId="2" applyNumberFormat="1" applyFont="1" applyFill="1" applyBorder="1" applyAlignment="1">
      <alignment horizontal="left"/>
    </xf>
    <xf numFmtId="8" fontId="0" fillId="7" borderId="0" xfId="1" applyNumberFormat="1" applyFont="1" applyFill="1"/>
    <xf numFmtId="0" fontId="14" fillId="9" borderId="14" xfId="4" applyFont="1" applyFill="1" applyBorder="1"/>
    <xf numFmtId="0" fontId="0" fillId="9" borderId="16" xfId="0" applyFill="1" applyBorder="1"/>
    <xf numFmtId="0" fontId="13" fillId="9" borderId="16" xfId="4" applyFont="1" applyFill="1" applyBorder="1"/>
    <xf numFmtId="0" fontId="13" fillId="9" borderId="15" xfId="4" applyFont="1" applyFill="1" applyBorder="1"/>
    <xf numFmtId="0" fontId="13" fillId="9" borderId="11" xfId="4" applyFont="1" applyFill="1" applyBorder="1"/>
    <xf numFmtId="0" fontId="0" fillId="9" borderId="0" xfId="0" applyFill="1"/>
    <xf numFmtId="0" fontId="13" fillId="9" borderId="0" xfId="4" applyFont="1" applyFill="1"/>
    <xf numFmtId="0" fontId="13" fillId="9" borderId="12" xfId="4" applyFont="1" applyFill="1" applyBorder="1"/>
    <xf numFmtId="0" fontId="13" fillId="9" borderId="12" xfId="4" applyFont="1" applyFill="1" applyBorder="1" applyAlignment="1">
      <alignment horizontal="center" wrapText="1"/>
    </xf>
    <xf numFmtId="10" fontId="13" fillId="9" borderId="0" xfId="4" applyNumberFormat="1" applyFont="1" applyFill="1" applyAlignment="1">
      <alignment horizontal="right"/>
    </xf>
    <xf numFmtId="0" fontId="13" fillId="9" borderId="0" xfId="4" applyFont="1" applyFill="1" applyAlignment="1">
      <alignment horizontal="right"/>
    </xf>
    <xf numFmtId="0" fontId="14" fillId="9" borderId="11" xfId="4" applyFont="1" applyFill="1" applyBorder="1"/>
    <xf numFmtId="0" fontId="14" fillId="9" borderId="13" xfId="4" applyFont="1" applyFill="1" applyBorder="1"/>
    <xf numFmtId="0" fontId="0" fillId="9" borderId="9" xfId="0" applyFill="1" applyBorder="1"/>
    <xf numFmtId="0" fontId="13" fillId="9" borderId="9" xfId="4" applyFont="1" applyFill="1" applyBorder="1"/>
    <xf numFmtId="0" fontId="13" fillId="9" borderId="10" xfId="4" applyFont="1" applyFill="1" applyBorder="1"/>
    <xf numFmtId="43" fontId="0" fillId="4" borderId="7" xfId="1" applyFont="1" applyFill="1" applyBorder="1"/>
    <xf numFmtId="0" fontId="2" fillId="2" borderId="2" xfId="0" applyFont="1" applyFill="1" applyBorder="1" applyAlignment="1">
      <alignment horizontal="center" vertical="center"/>
    </xf>
    <xf numFmtId="43" fontId="2" fillId="2" borderId="2" xfId="1" applyFont="1" applyFill="1" applyBorder="1" applyAlignment="1">
      <alignment horizontal="center" vertical="center" wrapText="1"/>
    </xf>
    <xf numFmtId="14" fontId="0" fillId="2" borderId="0" xfId="0" applyNumberFormat="1" applyFill="1"/>
    <xf numFmtId="43" fontId="0" fillId="4" borderId="0" xfId="1" applyFont="1" applyFill="1" applyBorder="1"/>
    <xf numFmtId="8" fontId="0" fillId="7" borderId="0" xfId="1" applyNumberFormat="1" applyFont="1" applyFill="1" applyBorder="1"/>
    <xf numFmtId="0" fontId="14" fillId="9" borderId="11" xfId="4" applyFont="1" applyFill="1" applyBorder="1" applyAlignment="1">
      <alignment horizontal="left" vertical="center" wrapText="1"/>
    </xf>
    <xf numFmtId="0" fontId="14" fillId="9" borderId="0" xfId="4" applyFont="1" applyFill="1" applyAlignment="1">
      <alignment horizontal="left" vertical="center" wrapText="1"/>
    </xf>
    <xf numFmtId="164" fontId="3" fillId="4" borderId="17" xfId="0" applyNumberFormat="1" applyFont="1" applyFill="1" applyBorder="1" applyAlignment="1">
      <alignment horizontal="center"/>
    </xf>
    <xf numFmtId="164" fontId="3" fillId="4" borderId="19" xfId="0" applyNumberFormat="1" applyFont="1" applyFill="1" applyBorder="1" applyAlignment="1">
      <alignment horizontal="center"/>
    </xf>
    <xf numFmtId="164" fontId="3" fillId="7" borderId="17" xfId="0" applyNumberFormat="1" applyFont="1" applyFill="1" applyBorder="1" applyAlignment="1">
      <alignment horizontal="center"/>
    </xf>
    <xf numFmtId="164" fontId="3" fillId="7" borderId="19" xfId="0" applyNumberFormat="1" applyFont="1" applyFill="1" applyBorder="1" applyAlignment="1">
      <alignment horizontal="center"/>
    </xf>
    <xf numFmtId="164" fontId="2" fillId="2" borderId="8" xfId="0" applyNumberFormat="1" applyFont="1" applyFill="1" applyBorder="1" applyAlignment="1">
      <alignment horizontal="right"/>
    </xf>
    <xf numFmtId="164" fontId="2" fillId="2" borderId="34" xfId="0" applyNumberFormat="1" applyFont="1" applyFill="1" applyBorder="1" applyAlignment="1">
      <alignment horizontal="right"/>
    </xf>
    <xf numFmtId="164" fontId="2" fillId="2" borderId="7" xfId="0" applyNumberFormat="1" applyFont="1" applyFill="1" applyBorder="1" applyAlignment="1">
      <alignment horizontal="right"/>
    </xf>
    <xf numFmtId="0" fontId="5" fillId="6" borderId="14"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164" fontId="12" fillId="9" borderId="14" xfId="0" applyNumberFormat="1" applyFont="1" applyFill="1" applyBorder="1" applyAlignment="1">
      <alignment horizontal="center" vertical="center"/>
    </xf>
    <xf numFmtId="164" fontId="12" fillId="9" borderId="16" xfId="0" applyNumberFormat="1" applyFont="1" applyFill="1" applyBorder="1" applyAlignment="1">
      <alignment horizontal="center" vertical="center"/>
    </xf>
    <xf numFmtId="164" fontId="12" fillId="9" borderId="15" xfId="0" applyNumberFormat="1" applyFont="1" applyFill="1" applyBorder="1" applyAlignment="1">
      <alignment horizontal="center" vertical="center"/>
    </xf>
    <xf numFmtId="164" fontId="12" fillId="9" borderId="13" xfId="0" applyNumberFormat="1" applyFont="1" applyFill="1" applyBorder="1" applyAlignment="1">
      <alignment horizontal="center" vertical="center"/>
    </xf>
    <xf numFmtId="164" fontId="12" fillId="9" borderId="9" xfId="0" applyNumberFormat="1" applyFont="1" applyFill="1" applyBorder="1" applyAlignment="1">
      <alignment horizontal="center" vertical="center"/>
    </xf>
    <xf numFmtId="164" fontId="12" fillId="9" borderId="10" xfId="0" applyNumberFormat="1" applyFont="1" applyFill="1" applyBorder="1" applyAlignment="1">
      <alignment horizontal="center" vertical="center"/>
    </xf>
    <xf numFmtId="0" fontId="13" fillId="9" borderId="12" xfId="4" applyFont="1" applyFill="1" applyBorder="1" applyAlignment="1">
      <alignment horizontal="center" wrapText="1"/>
    </xf>
    <xf numFmtId="0" fontId="13" fillId="9" borderId="21" xfId="4" applyFont="1" applyFill="1" applyBorder="1" applyAlignment="1">
      <alignment horizontal="center" wrapText="1"/>
    </xf>
    <xf numFmtId="0" fontId="13" fillId="3" borderId="14" xfId="4" applyFont="1" applyFill="1" applyBorder="1" applyAlignment="1">
      <alignment horizontal="left" vertical="center" wrapText="1"/>
    </xf>
    <xf numFmtId="0" fontId="13" fillId="3" borderId="16" xfId="4" applyFont="1" applyFill="1" applyBorder="1" applyAlignment="1">
      <alignment horizontal="left" vertical="center" wrapText="1"/>
    </xf>
    <xf numFmtId="0" fontId="13" fillId="3" borderId="15" xfId="4" applyFont="1" applyFill="1" applyBorder="1" applyAlignment="1">
      <alignment horizontal="left" vertical="center" wrapText="1"/>
    </xf>
    <xf numFmtId="0" fontId="13" fillId="3" borderId="11" xfId="4" applyFont="1" applyFill="1" applyBorder="1" applyAlignment="1">
      <alignment horizontal="left" vertical="center" wrapText="1"/>
    </xf>
    <xf numFmtId="0" fontId="13" fillId="3" borderId="0" xfId="4" applyFont="1" applyFill="1" applyAlignment="1">
      <alignment horizontal="left" vertical="center" wrapText="1"/>
    </xf>
    <xf numFmtId="0" fontId="13" fillId="3" borderId="12" xfId="4" applyFont="1" applyFill="1" applyBorder="1" applyAlignment="1">
      <alignment horizontal="left" vertical="center" wrapText="1"/>
    </xf>
    <xf numFmtId="0" fontId="0" fillId="5" borderId="24" xfId="0" applyFill="1" applyBorder="1" applyAlignment="1">
      <alignment horizontal="center" vertical="center" wrapText="1"/>
    </xf>
    <xf numFmtId="0" fontId="0" fillId="5" borderId="25" xfId="0" applyFill="1" applyBorder="1" applyAlignment="1">
      <alignment horizontal="center" vertical="center" wrapText="1"/>
    </xf>
    <xf numFmtId="0" fontId="0" fillId="5" borderId="26" xfId="0" applyFill="1" applyBorder="1" applyAlignment="1">
      <alignment horizontal="center" vertical="center" wrapText="1"/>
    </xf>
    <xf numFmtId="0" fontId="16" fillId="2" borderId="0" xfId="0" applyFont="1" applyFill="1" applyAlignment="1">
      <alignment horizontal="left"/>
    </xf>
  </cellXfs>
  <cellStyles count="5">
    <cellStyle name="Comma" xfId="1" builtinId="3"/>
    <cellStyle name="Comma 2" xfId="3" xr:uid="{2AAAE581-DA93-4AA1-961E-D7575820C8C0}"/>
    <cellStyle name="Normal" xfId="0" builtinId="0"/>
    <cellStyle name="Normal 2" xfId="4" xr:uid="{7F48F370-D27C-4C4B-BDCA-B309EA2FF66A}"/>
    <cellStyle name="Percent" xfId="2" builtinId="5"/>
  </cellStyles>
  <dxfs count="0"/>
  <tableStyles count="0" defaultTableStyle="TableStyleMedium2" defaultPivotStyle="PivotStyleLight16"/>
  <colors>
    <mruColors>
      <color rgb="FFCCFF99"/>
      <color rgb="FFFFFF99"/>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10</xdr:col>
      <xdr:colOff>19050</xdr:colOff>
      <xdr:row>14</xdr:row>
      <xdr:rowOff>152400</xdr:rowOff>
    </xdr:from>
    <xdr:to>
      <xdr:col>11</xdr:col>
      <xdr:colOff>1828800</xdr:colOff>
      <xdr:row>22</xdr:row>
      <xdr:rowOff>9525</xdr:rowOff>
    </xdr:to>
    <xdr:sp macro="" textlink="">
      <xdr:nvSpPr>
        <xdr:cNvPr id="6" name="Left Arrow 3">
          <a:extLst>
            <a:ext uri="{FF2B5EF4-FFF2-40B4-BE49-F238E27FC236}">
              <a16:creationId xmlns:a16="http://schemas.microsoft.com/office/drawing/2014/main" id="{F16AFDEA-94F9-452B-B1CF-EBFE55ACBE25}"/>
            </a:ext>
          </a:extLst>
        </xdr:cNvPr>
        <xdr:cNvSpPr/>
      </xdr:nvSpPr>
      <xdr:spPr>
        <a:xfrm>
          <a:off x="12811125" y="2895600"/>
          <a:ext cx="2400300" cy="1419225"/>
        </a:xfrm>
        <a:prstGeom prst="lef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300" b="1">
              <a:solidFill>
                <a:srgbClr val="FF0000"/>
              </a:solidFill>
            </a:rPr>
            <a:t>Place</a:t>
          </a:r>
          <a:r>
            <a:rPr lang="en-US" sz="1300" b="1" baseline="0">
              <a:solidFill>
                <a:srgbClr val="FF0000"/>
              </a:solidFill>
            </a:rPr>
            <a:t> this result in GASB 96 Questionnaire</a:t>
          </a:r>
          <a:endParaRPr lang="en-US" sz="13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15</xdr:col>
      <xdr:colOff>325086</xdr:colOff>
      <xdr:row>29</xdr:row>
      <xdr:rowOff>29297</xdr:rowOff>
    </xdr:to>
    <xdr:pic>
      <xdr:nvPicPr>
        <xdr:cNvPr id="3" name="Picture 2">
          <a:extLst>
            <a:ext uri="{FF2B5EF4-FFF2-40B4-BE49-F238E27FC236}">
              <a16:creationId xmlns:a16="http://schemas.microsoft.com/office/drawing/2014/main" id="{EEB880A6-6B88-FD5C-ECD1-86E50E426845}"/>
            </a:ext>
          </a:extLst>
        </xdr:cNvPr>
        <xdr:cNvPicPr>
          <a:picLocks noChangeAspect="1"/>
        </xdr:cNvPicPr>
      </xdr:nvPicPr>
      <xdr:blipFill>
        <a:blip xmlns:r="http://schemas.openxmlformats.org/officeDocument/2006/relationships" r:embed="rId1"/>
        <a:stretch>
          <a:fillRect/>
        </a:stretch>
      </xdr:blipFill>
      <xdr:spPr>
        <a:xfrm>
          <a:off x="609600" y="381000"/>
          <a:ext cx="8859486" cy="51727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19050</xdr:colOff>
      <xdr:row>14</xdr:row>
      <xdr:rowOff>152400</xdr:rowOff>
    </xdr:from>
    <xdr:to>
      <xdr:col>11</xdr:col>
      <xdr:colOff>1828800</xdr:colOff>
      <xdr:row>22</xdr:row>
      <xdr:rowOff>9525</xdr:rowOff>
    </xdr:to>
    <xdr:sp macro="" textlink="">
      <xdr:nvSpPr>
        <xdr:cNvPr id="2" name="Left Arrow 3">
          <a:extLst>
            <a:ext uri="{FF2B5EF4-FFF2-40B4-BE49-F238E27FC236}">
              <a16:creationId xmlns:a16="http://schemas.microsoft.com/office/drawing/2014/main" id="{3556BDEC-9153-4E0E-9C20-D659EDF6C061}"/>
            </a:ext>
          </a:extLst>
        </xdr:cNvPr>
        <xdr:cNvSpPr/>
      </xdr:nvSpPr>
      <xdr:spPr>
        <a:xfrm>
          <a:off x="11068050" y="2809875"/>
          <a:ext cx="2400300" cy="1428750"/>
        </a:xfrm>
        <a:prstGeom prst="lef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300" b="1">
              <a:solidFill>
                <a:srgbClr val="FF0000"/>
              </a:solidFill>
            </a:rPr>
            <a:t>Place</a:t>
          </a:r>
          <a:r>
            <a:rPr lang="en-US" sz="1300" b="1" baseline="0">
              <a:solidFill>
                <a:srgbClr val="FF0000"/>
              </a:solidFill>
            </a:rPr>
            <a:t> this result in GASB 96 Questionnaire</a:t>
          </a:r>
          <a:endParaRPr lang="en-US" sz="1300" b="1">
            <a:solidFill>
              <a:srgbClr val="FF0000"/>
            </a:solidFill>
          </a:endParaRPr>
        </a:p>
      </xdr:txBody>
    </xdr:sp>
    <xdr:clientData/>
  </xdr:twoCellAnchor>
  <xdr:twoCellAnchor editAs="oneCell">
    <xdr:from>
      <xdr:col>11</xdr:col>
      <xdr:colOff>1919346</xdr:colOff>
      <xdr:row>8</xdr:row>
      <xdr:rowOff>116416</xdr:rowOff>
    </xdr:from>
    <xdr:to>
      <xdr:col>21</xdr:col>
      <xdr:colOff>316435</xdr:colOff>
      <xdr:row>37</xdr:row>
      <xdr:rowOff>146299</xdr:rowOff>
    </xdr:to>
    <xdr:pic>
      <xdr:nvPicPr>
        <xdr:cNvPr id="3" name="Picture 2">
          <a:extLst>
            <a:ext uri="{FF2B5EF4-FFF2-40B4-BE49-F238E27FC236}">
              <a16:creationId xmlns:a16="http://schemas.microsoft.com/office/drawing/2014/main" id="{861487A7-7CEA-45B1-8258-6945D8AFDE38}"/>
            </a:ext>
          </a:extLst>
        </xdr:cNvPr>
        <xdr:cNvPicPr>
          <a:picLocks noChangeAspect="1"/>
        </xdr:cNvPicPr>
      </xdr:nvPicPr>
      <xdr:blipFill>
        <a:blip xmlns:r="http://schemas.openxmlformats.org/officeDocument/2006/relationships" r:embed="rId1"/>
        <a:stretch>
          <a:fillRect/>
        </a:stretch>
      </xdr:blipFill>
      <xdr:spPr>
        <a:xfrm>
          <a:off x="13571596" y="1513416"/>
          <a:ext cx="6292256" cy="578721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19050</xdr:colOff>
      <xdr:row>14</xdr:row>
      <xdr:rowOff>152400</xdr:rowOff>
    </xdr:from>
    <xdr:to>
      <xdr:col>11</xdr:col>
      <xdr:colOff>1828800</xdr:colOff>
      <xdr:row>22</xdr:row>
      <xdr:rowOff>9525</xdr:rowOff>
    </xdr:to>
    <xdr:sp macro="" textlink="">
      <xdr:nvSpPr>
        <xdr:cNvPr id="2" name="Left Arrow 3">
          <a:extLst>
            <a:ext uri="{FF2B5EF4-FFF2-40B4-BE49-F238E27FC236}">
              <a16:creationId xmlns:a16="http://schemas.microsoft.com/office/drawing/2014/main" id="{BC9C085A-AEFB-46F1-9143-8756C1EE2688}"/>
            </a:ext>
          </a:extLst>
        </xdr:cNvPr>
        <xdr:cNvSpPr/>
      </xdr:nvSpPr>
      <xdr:spPr>
        <a:xfrm>
          <a:off x="11068050" y="2809875"/>
          <a:ext cx="2400300" cy="1428750"/>
        </a:xfrm>
        <a:prstGeom prst="lef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300" b="1">
              <a:solidFill>
                <a:srgbClr val="FF0000"/>
              </a:solidFill>
            </a:rPr>
            <a:t>Place</a:t>
          </a:r>
          <a:r>
            <a:rPr lang="en-US" sz="1300" b="1" baseline="0">
              <a:solidFill>
                <a:srgbClr val="FF0000"/>
              </a:solidFill>
            </a:rPr>
            <a:t> this result in GASB 96 Questionnaire</a:t>
          </a:r>
          <a:endParaRPr lang="en-US" sz="1300" b="1">
            <a:solidFill>
              <a:srgbClr val="FF0000"/>
            </a:solidFill>
          </a:endParaRPr>
        </a:p>
      </xdr:txBody>
    </xdr:sp>
    <xdr:clientData/>
  </xdr:twoCellAnchor>
  <xdr:twoCellAnchor editAs="oneCell">
    <xdr:from>
      <xdr:col>11</xdr:col>
      <xdr:colOff>1987910</xdr:colOff>
      <xdr:row>8</xdr:row>
      <xdr:rowOff>95250</xdr:rowOff>
    </xdr:from>
    <xdr:to>
      <xdr:col>21</xdr:col>
      <xdr:colOff>171380</xdr:colOff>
      <xdr:row>34</xdr:row>
      <xdr:rowOff>126999</xdr:rowOff>
    </xdr:to>
    <xdr:pic>
      <xdr:nvPicPr>
        <xdr:cNvPr id="3" name="Picture 2">
          <a:extLst>
            <a:ext uri="{FF2B5EF4-FFF2-40B4-BE49-F238E27FC236}">
              <a16:creationId xmlns:a16="http://schemas.microsoft.com/office/drawing/2014/main" id="{F083A8E7-0270-4046-ADC9-D1B6924A45C8}"/>
            </a:ext>
          </a:extLst>
        </xdr:cNvPr>
        <xdr:cNvPicPr>
          <a:picLocks noChangeAspect="1"/>
        </xdr:cNvPicPr>
      </xdr:nvPicPr>
      <xdr:blipFill>
        <a:blip xmlns:r="http://schemas.openxmlformats.org/officeDocument/2006/relationships" r:embed="rId1"/>
        <a:stretch>
          <a:fillRect/>
        </a:stretch>
      </xdr:blipFill>
      <xdr:spPr>
        <a:xfrm>
          <a:off x="13703660" y="1492250"/>
          <a:ext cx="6078637" cy="519641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xdr:colOff>
      <xdr:row>14</xdr:row>
      <xdr:rowOff>152400</xdr:rowOff>
    </xdr:from>
    <xdr:to>
      <xdr:col>11</xdr:col>
      <xdr:colOff>1828800</xdr:colOff>
      <xdr:row>22</xdr:row>
      <xdr:rowOff>9525</xdr:rowOff>
    </xdr:to>
    <xdr:sp macro="" textlink="">
      <xdr:nvSpPr>
        <xdr:cNvPr id="2" name="Left Arrow 3">
          <a:extLst>
            <a:ext uri="{FF2B5EF4-FFF2-40B4-BE49-F238E27FC236}">
              <a16:creationId xmlns:a16="http://schemas.microsoft.com/office/drawing/2014/main" id="{43EF29AA-26C5-497B-BC24-B957B12FBE23}"/>
            </a:ext>
          </a:extLst>
        </xdr:cNvPr>
        <xdr:cNvSpPr/>
      </xdr:nvSpPr>
      <xdr:spPr>
        <a:xfrm>
          <a:off x="11068050" y="2809875"/>
          <a:ext cx="2400300" cy="1428750"/>
        </a:xfrm>
        <a:prstGeom prst="lef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300" b="1">
              <a:solidFill>
                <a:srgbClr val="FF0000"/>
              </a:solidFill>
            </a:rPr>
            <a:t>Place</a:t>
          </a:r>
          <a:r>
            <a:rPr lang="en-US" sz="1300" b="1" baseline="0">
              <a:solidFill>
                <a:srgbClr val="FF0000"/>
              </a:solidFill>
            </a:rPr>
            <a:t> this result in GASB 96 Questionnaire</a:t>
          </a:r>
          <a:endParaRPr lang="en-US" sz="1300" b="1">
            <a:solidFill>
              <a:srgbClr val="FF0000"/>
            </a:solidFill>
          </a:endParaRPr>
        </a:p>
      </xdr:txBody>
    </xdr:sp>
    <xdr:clientData/>
  </xdr:twoCellAnchor>
  <xdr:twoCellAnchor editAs="oneCell">
    <xdr:from>
      <xdr:col>11</xdr:col>
      <xdr:colOff>726230</xdr:colOff>
      <xdr:row>10</xdr:row>
      <xdr:rowOff>10584</xdr:rowOff>
    </xdr:from>
    <xdr:to>
      <xdr:col>17</xdr:col>
      <xdr:colOff>363602</xdr:colOff>
      <xdr:row>14</xdr:row>
      <xdr:rowOff>68886</xdr:rowOff>
    </xdr:to>
    <xdr:pic>
      <xdr:nvPicPr>
        <xdr:cNvPr id="5" name="Picture 4">
          <a:extLst>
            <a:ext uri="{FF2B5EF4-FFF2-40B4-BE49-F238E27FC236}">
              <a16:creationId xmlns:a16="http://schemas.microsoft.com/office/drawing/2014/main" id="{3DD3F610-D6EC-4A93-8D38-F600B88B938F}"/>
            </a:ext>
          </a:extLst>
        </xdr:cNvPr>
        <xdr:cNvPicPr>
          <a:picLocks noChangeAspect="1"/>
        </xdr:cNvPicPr>
      </xdr:nvPicPr>
      <xdr:blipFill>
        <a:blip xmlns:r="http://schemas.openxmlformats.org/officeDocument/2006/relationships" r:embed="rId1"/>
        <a:stretch>
          <a:fillRect/>
        </a:stretch>
      </xdr:blipFill>
      <xdr:spPr>
        <a:xfrm>
          <a:off x="12441980" y="1894417"/>
          <a:ext cx="5161872" cy="82030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19050</xdr:colOff>
      <xdr:row>14</xdr:row>
      <xdr:rowOff>152400</xdr:rowOff>
    </xdr:from>
    <xdr:to>
      <xdr:col>11</xdr:col>
      <xdr:colOff>1828800</xdr:colOff>
      <xdr:row>22</xdr:row>
      <xdr:rowOff>9525</xdr:rowOff>
    </xdr:to>
    <xdr:sp macro="" textlink="">
      <xdr:nvSpPr>
        <xdr:cNvPr id="2" name="Left Arrow 3">
          <a:extLst>
            <a:ext uri="{FF2B5EF4-FFF2-40B4-BE49-F238E27FC236}">
              <a16:creationId xmlns:a16="http://schemas.microsoft.com/office/drawing/2014/main" id="{B08A3EA1-00E9-4F30-9E62-C10B432C3A1A}"/>
            </a:ext>
          </a:extLst>
        </xdr:cNvPr>
        <xdr:cNvSpPr/>
      </xdr:nvSpPr>
      <xdr:spPr>
        <a:xfrm>
          <a:off x="11134725" y="2809875"/>
          <a:ext cx="2400300" cy="1428750"/>
        </a:xfrm>
        <a:prstGeom prst="lef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300" b="1">
              <a:solidFill>
                <a:srgbClr val="FF0000"/>
              </a:solidFill>
            </a:rPr>
            <a:t>Place</a:t>
          </a:r>
          <a:r>
            <a:rPr lang="en-US" sz="1300" b="1" baseline="0">
              <a:solidFill>
                <a:srgbClr val="FF0000"/>
              </a:solidFill>
            </a:rPr>
            <a:t> this result in GASB 96 Questionnaire</a:t>
          </a:r>
          <a:endParaRPr lang="en-US" sz="1300" b="1">
            <a:solidFill>
              <a:srgbClr val="FF0000"/>
            </a:solidFill>
          </a:endParaRPr>
        </a:p>
      </xdr:txBody>
    </xdr:sp>
    <xdr:clientData/>
  </xdr:twoCellAnchor>
  <xdr:twoCellAnchor editAs="oneCell">
    <xdr:from>
      <xdr:col>11</xdr:col>
      <xdr:colOff>789517</xdr:colOff>
      <xdr:row>8</xdr:row>
      <xdr:rowOff>150283</xdr:rowOff>
    </xdr:from>
    <xdr:to>
      <xdr:col>14</xdr:col>
      <xdr:colOff>408937</xdr:colOff>
      <xdr:row>14</xdr:row>
      <xdr:rowOff>7562</xdr:rowOff>
    </xdr:to>
    <xdr:pic>
      <xdr:nvPicPr>
        <xdr:cNvPr id="5" name="Picture 4">
          <a:extLst>
            <a:ext uri="{FF2B5EF4-FFF2-40B4-BE49-F238E27FC236}">
              <a16:creationId xmlns:a16="http://schemas.microsoft.com/office/drawing/2014/main" id="{BBBDDC85-1AEC-44A2-B430-3EA610BA73E7}"/>
            </a:ext>
          </a:extLst>
        </xdr:cNvPr>
        <xdr:cNvPicPr>
          <a:picLocks noChangeAspect="1"/>
        </xdr:cNvPicPr>
      </xdr:nvPicPr>
      <xdr:blipFill>
        <a:blip xmlns:r="http://schemas.openxmlformats.org/officeDocument/2006/relationships" r:embed="rId1"/>
        <a:stretch>
          <a:fillRect/>
        </a:stretch>
      </xdr:blipFill>
      <xdr:spPr>
        <a:xfrm>
          <a:off x="12505267" y="1547283"/>
          <a:ext cx="3006087" cy="110611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2BBF0-53DC-4EE8-A136-D92BB92E4617}">
  <sheetPr>
    <tabColor rgb="FF92D050"/>
    <pageSetUpPr fitToPage="1"/>
  </sheetPr>
  <dimension ref="B1:P69"/>
  <sheetViews>
    <sheetView tabSelected="1" workbookViewId="0">
      <pane ySplit="8" topLeftCell="A9" activePane="bottomLeft" state="frozen"/>
      <selection pane="bottomLeft"/>
    </sheetView>
  </sheetViews>
  <sheetFormatPr defaultColWidth="8.85546875" defaultRowHeight="15" x14ac:dyDescent="0.25"/>
  <cols>
    <col min="1" max="1" width="2" style="1" customWidth="1"/>
    <col min="2" max="2" width="8.85546875" style="1"/>
    <col min="3" max="4" width="18.5703125" style="4" customWidth="1"/>
    <col min="5" max="5" width="8.85546875" style="1"/>
    <col min="6" max="6" width="17.42578125" style="1" bestFit="1" customWidth="1"/>
    <col min="7" max="7" width="41" style="5" bestFit="1" customWidth="1"/>
    <col min="8" max="8" width="1.5703125" style="5" customWidth="1"/>
    <col min="9" max="9" width="29.7109375" style="1" bestFit="1" customWidth="1"/>
    <col min="10" max="10" width="19.140625" style="1" customWidth="1"/>
    <col min="11" max="11" width="8.85546875" style="1"/>
    <col min="12" max="12" width="31" style="1" customWidth="1"/>
    <col min="13" max="13" width="7.42578125" style="1" bestFit="1" customWidth="1"/>
    <col min="14" max="14" width="12.42578125" style="1" customWidth="1"/>
    <col min="15" max="15" width="14.28515625" style="1" bestFit="1" customWidth="1"/>
    <col min="16" max="16384" width="8.85546875" style="1"/>
  </cols>
  <sheetData>
    <row r="1" spans="2:13" ht="15.75" thickBot="1" x14ac:dyDescent="0.3"/>
    <row r="2" spans="2:13" hidden="1" x14ac:dyDescent="0.25">
      <c r="F2" s="54" t="s">
        <v>48</v>
      </c>
      <c r="G2" s="50" t="s">
        <v>50</v>
      </c>
    </row>
    <row r="3" spans="2:13" ht="15.75" hidden="1" customHeight="1" thickBot="1" x14ac:dyDescent="0.3">
      <c r="G3" s="1"/>
      <c r="H3" s="1"/>
      <c r="I3" s="32"/>
      <c r="J3" s="32"/>
      <c r="K3" s="32"/>
    </row>
    <row r="4" spans="2:13" ht="19.5" customHeight="1" thickBot="1" x14ac:dyDescent="0.35">
      <c r="B4" s="3"/>
      <c r="F4" s="95" t="s">
        <v>22</v>
      </c>
      <c r="G4" s="96"/>
      <c r="H4" s="96"/>
      <c r="I4" s="96"/>
      <c r="J4" s="97"/>
      <c r="K4" s="32"/>
      <c r="L4" s="82" t="s">
        <v>14</v>
      </c>
      <c r="M4" s="83"/>
    </row>
    <row r="5" spans="2:13" ht="20.25" customHeight="1" thickBot="1" x14ac:dyDescent="0.35">
      <c r="B5" s="3"/>
      <c r="F5" s="98"/>
      <c r="G5" s="99"/>
      <c r="H5" s="99"/>
      <c r="I5" s="99"/>
      <c r="J5" s="100"/>
      <c r="K5" s="32"/>
      <c r="L5" s="84" t="s">
        <v>15</v>
      </c>
      <c r="M5" s="85"/>
    </row>
    <row r="6" spans="2:13" ht="20.25" customHeight="1" thickBot="1" x14ac:dyDescent="0.35">
      <c r="B6" s="3"/>
      <c r="F6" s="30"/>
      <c r="G6" s="30"/>
      <c r="H6" s="30"/>
      <c r="I6" s="30"/>
      <c r="J6" s="30"/>
      <c r="L6" s="31"/>
    </row>
    <row r="7" spans="2:13" ht="19.5" customHeight="1" x14ac:dyDescent="0.25">
      <c r="B7" s="89" t="s">
        <v>16</v>
      </c>
      <c r="C7" s="90"/>
      <c r="D7" s="90"/>
      <c r="E7" s="90"/>
      <c r="F7" s="90"/>
      <c r="G7" s="90"/>
      <c r="H7" s="90"/>
      <c r="I7" s="90"/>
      <c r="J7" s="91"/>
    </row>
    <row r="8" spans="2:13" ht="15.75" thickBot="1" x14ac:dyDescent="0.3">
      <c r="B8" s="92"/>
      <c r="C8" s="93"/>
      <c r="D8" s="93"/>
      <c r="E8" s="93"/>
      <c r="F8" s="93"/>
      <c r="G8" s="93"/>
      <c r="H8" s="93"/>
      <c r="I8" s="93"/>
      <c r="J8" s="94"/>
    </row>
    <row r="9" spans="2:13" ht="23.25" customHeight="1" x14ac:dyDescent="0.25">
      <c r="B9" s="75" t="s">
        <v>3</v>
      </c>
      <c r="C9" s="76" t="s">
        <v>43</v>
      </c>
      <c r="D9" s="76" t="s">
        <v>2</v>
      </c>
      <c r="K9" s="6"/>
    </row>
    <row r="10" spans="2:13" ht="15" customHeight="1" x14ac:dyDescent="0.25">
      <c r="B10" s="1">
        <v>1</v>
      </c>
      <c r="C10" s="7"/>
      <c r="D10" s="57">
        <f t="shared" ref="D10:D41" si="0">PV($J$11,(IF($G$2="at beginning of period",(B10-1),B10)),0,-C10)</f>
        <v>0</v>
      </c>
      <c r="F10" s="54" t="s">
        <v>21</v>
      </c>
      <c r="G10" s="25" t="s">
        <v>9</v>
      </c>
      <c r="I10" s="26" t="s">
        <v>19</v>
      </c>
      <c r="J10" s="27">
        <f>VLOOKUP(G10,'Hidden Data'!B6:D9,3,FALSE)</f>
        <v>1</v>
      </c>
      <c r="K10" s="6"/>
    </row>
    <row r="11" spans="2:13" x14ac:dyDescent="0.25">
      <c r="B11" s="1">
        <v>2</v>
      </c>
      <c r="C11" s="7"/>
      <c r="D11" s="57">
        <f t="shared" si="0"/>
        <v>0</v>
      </c>
      <c r="F11" s="55" t="s">
        <v>13</v>
      </c>
      <c r="G11" s="56">
        <v>2.7439999999999999E-2</v>
      </c>
      <c r="H11" s="52"/>
      <c r="I11" s="26" t="s">
        <v>20</v>
      </c>
      <c r="J11" s="9">
        <f>+G11/J10</f>
        <v>2.7439999999999999E-2</v>
      </c>
      <c r="K11" s="6"/>
    </row>
    <row r="12" spans="2:13" x14ac:dyDescent="0.25">
      <c r="B12" s="1">
        <v>3</v>
      </c>
      <c r="C12" s="7"/>
      <c r="D12" s="57">
        <f t="shared" si="0"/>
        <v>0</v>
      </c>
      <c r="G12" s="1"/>
      <c r="H12" s="53"/>
      <c r="I12" s="11"/>
      <c r="J12" s="6"/>
    </row>
    <row r="13" spans="2:13" x14ac:dyDescent="0.25">
      <c r="B13" s="1">
        <v>4</v>
      </c>
      <c r="C13" s="7"/>
      <c r="D13" s="57">
        <f t="shared" si="0"/>
        <v>0</v>
      </c>
    </row>
    <row r="14" spans="2:13" x14ac:dyDescent="0.25">
      <c r="B14" s="1">
        <v>5</v>
      </c>
      <c r="C14" s="7"/>
      <c r="D14" s="57">
        <f t="shared" si="0"/>
        <v>0</v>
      </c>
      <c r="I14" s="28" t="s">
        <v>17</v>
      </c>
      <c r="J14" s="29">
        <f>SUM(C:C)</f>
        <v>0</v>
      </c>
    </row>
    <row r="15" spans="2:13" x14ac:dyDescent="0.25">
      <c r="B15" s="1">
        <v>6</v>
      </c>
      <c r="C15" s="7"/>
      <c r="D15" s="57">
        <f t="shared" si="0"/>
        <v>0</v>
      </c>
      <c r="I15" s="24" t="s">
        <v>18</v>
      </c>
      <c r="J15" s="10">
        <f>SUM(D:D)</f>
        <v>0</v>
      </c>
    </row>
    <row r="16" spans="2:13" x14ac:dyDescent="0.25">
      <c r="B16" s="1">
        <v>7</v>
      </c>
      <c r="C16" s="7"/>
      <c r="D16" s="57">
        <f t="shared" si="0"/>
        <v>0</v>
      </c>
    </row>
    <row r="17" spans="2:16" x14ac:dyDescent="0.25">
      <c r="B17" s="1">
        <v>8</v>
      </c>
      <c r="C17" s="7"/>
      <c r="D17" s="57">
        <f t="shared" si="0"/>
        <v>0</v>
      </c>
      <c r="G17" s="86" t="s">
        <v>42</v>
      </c>
      <c r="H17" s="87"/>
      <c r="I17" s="88"/>
      <c r="J17" s="74"/>
    </row>
    <row r="18" spans="2:16" ht="15.75" thickBot="1" x14ac:dyDescent="0.3">
      <c r="B18" s="1">
        <v>9</v>
      </c>
      <c r="C18" s="7"/>
      <c r="D18" s="57">
        <f t="shared" si="0"/>
        <v>0</v>
      </c>
      <c r="G18" s="1"/>
      <c r="H18" s="1"/>
      <c r="J18" s="6"/>
    </row>
    <row r="19" spans="2:16" ht="16.5" thickBot="1" x14ac:dyDescent="0.3">
      <c r="B19" s="1">
        <v>10</v>
      </c>
      <c r="C19" s="7"/>
      <c r="D19" s="57">
        <f t="shared" si="0"/>
        <v>0</v>
      </c>
      <c r="G19" s="48"/>
      <c r="H19" s="51"/>
      <c r="I19" s="49" t="s">
        <v>45</v>
      </c>
      <c r="J19" s="47">
        <f>J15+J17</f>
        <v>0</v>
      </c>
    </row>
    <row r="20" spans="2:16" x14ac:dyDescent="0.25">
      <c r="B20" s="1">
        <v>11</v>
      </c>
      <c r="C20" s="7"/>
      <c r="D20" s="57">
        <f t="shared" si="0"/>
        <v>0</v>
      </c>
    </row>
    <row r="21" spans="2:16" ht="15.75" customHeight="1" x14ac:dyDescent="0.25">
      <c r="B21" s="1">
        <v>12</v>
      </c>
      <c r="C21" s="7"/>
      <c r="D21" s="57">
        <f t="shared" si="0"/>
        <v>0</v>
      </c>
    </row>
    <row r="22" spans="2:16" ht="15.75" thickBot="1" x14ac:dyDescent="0.3">
      <c r="B22" s="1">
        <v>13</v>
      </c>
      <c r="C22" s="7"/>
      <c r="D22" s="57">
        <f t="shared" si="0"/>
        <v>0</v>
      </c>
    </row>
    <row r="23" spans="2:16" ht="15" customHeight="1" x14ac:dyDescent="0.25">
      <c r="B23" s="1">
        <v>14</v>
      </c>
      <c r="C23" s="7"/>
      <c r="D23" s="57">
        <f t="shared" si="0"/>
        <v>0</v>
      </c>
      <c r="F23" s="58" t="s">
        <v>12</v>
      </c>
      <c r="G23" s="59"/>
      <c r="H23" s="59"/>
      <c r="I23" s="60"/>
      <c r="J23" s="61"/>
      <c r="O23" s="4"/>
      <c r="P23" s="4"/>
    </row>
    <row r="24" spans="2:16" ht="15" customHeight="1" x14ac:dyDescent="0.25">
      <c r="B24" s="1">
        <v>15</v>
      </c>
      <c r="C24" s="7"/>
      <c r="D24" s="57">
        <f t="shared" si="0"/>
        <v>0</v>
      </c>
      <c r="F24" s="62" t="s">
        <v>23</v>
      </c>
      <c r="G24" s="63"/>
      <c r="H24" s="63"/>
      <c r="I24" s="64"/>
      <c r="J24" s="65"/>
      <c r="O24" s="4"/>
      <c r="P24" s="4"/>
    </row>
    <row r="25" spans="2:16" ht="15" customHeight="1" x14ac:dyDescent="0.25">
      <c r="B25" s="1">
        <v>16</v>
      </c>
      <c r="C25" s="7"/>
      <c r="D25" s="57">
        <f t="shared" si="0"/>
        <v>0</v>
      </c>
      <c r="F25" s="62" t="s">
        <v>24</v>
      </c>
      <c r="G25" s="63"/>
      <c r="H25" s="63"/>
      <c r="I25" s="64"/>
      <c r="J25" s="65"/>
      <c r="O25" s="4"/>
      <c r="P25" s="4"/>
    </row>
    <row r="26" spans="2:16" ht="17.25" customHeight="1" x14ac:dyDescent="0.25">
      <c r="B26" s="1">
        <v>17</v>
      </c>
      <c r="C26" s="7"/>
      <c r="D26" s="57">
        <f t="shared" si="0"/>
        <v>0</v>
      </c>
      <c r="F26" s="62" t="s">
        <v>25</v>
      </c>
      <c r="G26" s="63"/>
      <c r="H26" s="63"/>
      <c r="I26" s="64"/>
      <c r="J26" s="66"/>
      <c r="O26" s="4"/>
      <c r="P26" s="4"/>
    </row>
    <row r="27" spans="2:16" x14ac:dyDescent="0.25">
      <c r="B27" s="1">
        <v>18</v>
      </c>
      <c r="C27" s="7"/>
      <c r="D27" s="57">
        <f t="shared" si="0"/>
        <v>0</v>
      </c>
      <c r="F27" s="62" t="s">
        <v>26</v>
      </c>
      <c r="G27" s="63"/>
      <c r="H27" s="63"/>
      <c r="I27" s="64"/>
      <c r="J27" s="101" t="s">
        <v>11</v>
      </c>
    </row>
    <row r="28" spans="2:16" x14ac:dyDescent="0.25">
      <c r="B28" s="1">
        <v>19</v>
      </c>
      <c r="C28" s="7"/>
      <c r="D28" s="57">
        <f t="shared" si="0"/>
        <v>0</v>
      </c>
      <c r="F28" s="80" t="s">
        <v>44</v>
      </c>
      <c r="G28" s="81"/>
      <c r="H28" s="81"/>
      <c r="I28" s="81"/>
      <c r="J28" s="101"/>
      <c r="O28" s="4"/>
      <c r="P28" s="4"/>
    </row>
    <row r="29" spans="2:16" ht="15" customHeight="1" x14ac:dyDescent="0.25">
      <c r="B29" s="1">
        <v>20</v>
      </c>
      <c r="C29" s="7"/>
      <c r="D29" s="57">
        <f t="shared" si="0"/>
        <v>0</v>
      </c>
      <c r="F29" s="80"/>
      <c r="G29" s="81"/>
      <c r="H29" s="81"/>
      <c r="I29" s="81"/>
      <c r="J29" s="102"/>
      <c r="O29" s="4"/>
      <c r="P29" s="4"/>
    </row>
    <row r="30" spans="2:16" ht="15.75" customHeight="1" x14ac:dyDescent="0.25">
      <c r="B30" s="1">
        <v>21</v>
      </c>
      <c r="C30" s="7"/>
      <c r="D30" s="57">
        <f t="shared" si="0"/>
        <v>0</v>
      </c>
      <c r="F30" s="62" t="s">
        <v>28</v>
      </c>
      <c r="G30" s="63"/>
      <c r="H30" s="63"/>
      <c r="I30" s="67">
        <v>4.4999999999999998E-2</v>
      </c>
      <c r="J30" s="65">
        <f>+I30/12</f>
        <v>3.7499999999999999E-3</v>
      </c>
      <c r="O30" s="4"/>
      <c r="P30" s="4"/>
    </row>
    <row r="31" spans="2:16" x14ac:dyDescent="0.25">
      <c r="B31" s="1">
        <v>22</v>
      </c>
      <c r="C31" s="7"/>
      <c r="D31" s="57">
        <f t="shared" si="0"/>
        <v>0</v>
      </c>
      <c r="F31" s="62" t="s">
        <v>27</v>
      </c>
      <c r="G31" s="63"/>
      <c r="H31" s="63"/>
      <c r="I31" s="68">
        <v>4.4999999999999998E-2</v>
      </c>
      <c r="J31" s="65">
        <f>+I31/12</f>
        <v>3.7499999999999999E-3</v>
      </c>
      <c r="O31" s="4"/>
      <c r="P31" s="4"/>
    </row>
    <row r="32" spans="2:16" x14ac:dyDescent="0.25">
      <c r="B32" s="1">
        <v>23</v>
      </c>
      <c r="C32" s="7"/>
      <c r="D32" s="57">
        <f t="shared" si="0"/>
        <v>0</v>
      </c>
      <c r="F32" s="69"/>
      <c r="G32" s="63"/>
      <c r="H32" s="63"/>
      <c r="I32" s="64"/>
      <c r="J32" s="65"/>
      <c r="O32" s="4"/>
      <c r="P32" s="4"/>
    </row>
    <row r="33" spans="2:10" ht="15.75" thickBot="1" x14ac:dyDescent="0.3">
      <c r="B33" s="1">
        <v>24</v>
      </c>
      <c r="C33" s="7"/>
      <c r="D33" s="57">
        <f t="shared" si="0"/>
        <v>0</v>
      </c>
      <c r="F33" s="70" t="s">
        <v>10</v>
      </c>
      <c r="G33" s="71"/>
      <c r="H33" s="71"/>
      <c r="I33" s="72"/>
      <c r="J33" s="73"/>
    </row>
    <row r="34" spans="2:10" x14ac:dyDescent="0.25">
      <c r="B34" s="1">
        <v>25</v>
      </c>
      <c r="C34" s="7"/>
      <c r="D34" s="57">
        <f t="shared" si="0"/>
        <v>0</v>
      </c>
    </row>
    <row r="35" spans="2:10" x14ac:dyDescent="0.25">
      <c r="B35" s="1">
        <v>26</v>
      </c>
      <c r="C35" s="7"/>
      <c r="D35" s="57">
        <f t="shared" si="0"/>
        <v>0</v>
      </c>
    </row>
    <row r="36" spans="2:10" ht="15" customHeight="1" x14ac:dyDescent="0.25">
      <c r="B36" s="1">
        <v>27</v>
      </c>
      <c r="C36" s="7"/>
      <c r="D36" s="57">
        <f t="shared" si="0"/>
        <v>0</v>
      </c>
    </row>
    <row r="37" spans="2:10" ht="16.5" customHeight="1" x14ac:dyDescent="0.25">
      <c r="B37" s="1">
        <v>28</v>
      </c>
      <c r="C37" s="7"/>
      <c r="D37" s="57">
        <f t="shared" si="0"/>
        <v>0</v>
      </c>
    </row>
    <row r="38" spans="2:10" x14ac:dyDescent="0.25">
      <c r="B38" s="1">
        <v>29</v>
      </c>
      <c r="C38" s="7"/>
      <c r="D38" s="57">
        <f t="shared" si="0"/>
        <v>0</v>
      </c>
    </row>
    <row r="39" spans="2:10" x14ac:dyDescent="0.25">
      <c r="B39" s="1">
        <v>30</v>
      </c>
      <c r="C39" s="7"/>
      <c r="D39" s="57">
        <f t="shared" si="0"/>
        <v>0</v>
      </c>
    </row>
    <row r="40" spans="2:10" x14ac:dyDescent="0.25">
      <c r="B40" s="1">
        <v>31</v>
      </c>
      <c r="C40" s="7"/>
      <c r="D40" s="57">
        <f t="shared" si="0"/>
        <v>0</v>
      </c>
    </row>
    <row r="41" spans="2:10" x14ac:dyDescent="0.25">
      <c r="B41" s="1">
        <v>32</v>
      </c>
      <c r="C41" s="7"/>
      <c r="D41" s="57">
        <f t="shared" si="0"/>
        <v>0</v>
      </c>
    </row>
    <row r="42" spans="2:10" x14ac:dyDescent="0.25">
      <c r="B42" s="1">
        <v>33</v>
      </c>
      <c r="C42" s="7"/>
      <c r="D42" s="57">
        <f t="shared" ref="D42:D73" si="1">PV($J$11,(IF($G$2="at beginning of period",(B42-1),B42)),0,-C42)</f>
        <v>0</v>
      </c>
    </row>
    <row r="43" spans="2:10" x14ac:dyDescent="0.25">
      <c r="B43" s="1">
        <v>34</v>
      </c>
      <c r="C43" s="7"/>
      <c r="D43" s="57">
        <f t="shared" si="1"/>
        <v>0</v>
      </c>
    </row>
    <row r="44" spans="2:10" x14ac:dyDescent="0.25">
      <c r="B44" s="1">
        <v>35</v>
      </c>
      <c r="C44" s="7"/>
      <c r="D44" s="57">
        <f t="shared" si="1"/>
        <v>0</v>
      </c>
    </row>
    <row r="45" spans="2:10" x14ac:dyDescent="0.25">
      <c r="B45" s="1">
        <v>36</v>
      </c>
      <c r="C45" s="7"/>
      <c r="D45" s="57">
        <f t="shared" si="1"/>
        <v>0</v>
      </c>
    </row>
    <row r="46" spans="2:10" x14ac:dyDescent="0.25">
      <c r="B46" s="1">
        <v>37</v>
      </c>
      <c r="C46" s="7"/>
      <c r="D46" s="57">
        <f t="shared" si="1"/>
        <v>0</v>
      </c>
    </row>
    <row r="47" spans="2:10" x14ac:dyDescent="0.25">
      <c r="B47" s="1">
        <v>38</v>
      </c>
      <c r="C47" s="7"/>
      <c r="D47" s="57">
        <f t="shared" si="1"/>
        <v>0</v>
      </c>
    </row>
    <row r="48" spans="2:10" x14ac:dyDescent="0.25">
      <c r="B48" s="1">
        <v>39</v>
      </c>
      <c r="C48" s="7"/>
      <c r="D48" s="57">
        <f t="shared" si="1"/>
        <v>0</v>
      </c>
    </row>
    <row r="49" spans="2:4" x14ac:dyDescent="0.25">
      <c r="B49" s="1">
        <v>40</v>
      </c>
      <c r="C49" s="7"/>
      <c r="D49" s="57">
        <f t="shared" si="1"/>
        <v>0</v>
      </c>
    </row>
    <row r="50" spans="2:4" x14ac:dyDescent="0.25">
      <c r="B50" s="1">
        <v>41</v>
      </c>
      <c r="C50" s="7"/>
      <c r="D50" s="57">
        <f t="shared" si="1"/>
        <v>0</v>
      </c>
    </row>
    <row r="51" spans="2:4" x14ac:dyDescent="0.25">
      <c r="B51" s="1">
        <v>42</v>
      </c>
      <c r="C51" s="7"/>
      <c r="D51" s="57">
        <f t="shared" si="1"/>
        <v>0</v>
      </c>
    </row>
    <row r="52" spans="2:4" x14ac:dyDescent="0.25">
      <c r="B52" s="1">
        <v>43</v>
      </c>
      <c r="C52" s="7"/>
      <c r="D52" s="57">
        <f t="shared" si="1"/>
        <v>0</v>
      </c>
    </row>
    <row r="53" spans="2:4" x14ac:dyDescent="0.25">
      <c r="B53" s="1">
        <v>44</v>
      </c>
      <c r="C53" s="7"/>
      <c r="D53" s="57">
        <f t="shared" si="1"/>
        <v>0</v>
      </c>
    </row>
    <row r="54" spans="2:4" x14ac:dyDescent="0.25">
      <c r="B54" s="1">
        <v>45</v>
      </c>
      <c r="C54" s="7"/>
      <c r="D54" s="57">
        <f t="shared" si="1"/>
        <v>0</v>
      </c>
    </row>
    <row r="55" spans="2:4" x14ac:dyDescent="0.25">
      <c r="B55" s="1">
        <v>46</v>
      </c>
      <c r="C55" s="7"/>
      <c r="D55" s="57">
        <f t="shared" si="1"/>
        <v>0</v>
      </c>
    </row>
    <row r="56" spans="2:4" x14ac:dyDescent="0.25">
      <c r="B56" s="1">
        <v>47</v>
      </c>
      <c r="C56" s="7"/>
      <c r="D56" s="57">
        <f t="shared" si="1"/>
        <v>0</v>
      </c>
    </row>
    <row r="57" spans="2:4" x14ac:dyDescent="0.25">
      <c r="B57" s="1">
        <v>48</v>
      </c>
      <c r="C57" s="7"/>
      <c r="D57" s="57">
        <f t="shared" si="1"/>
        <v>0</v>
      </c>
    </row>
    <row r="58" spans="2:4" x14ac:dyDescent="0.25">
      <c r="B58" s="1">
        <v>49</v>
      </c>
      <c r="C58" s="7"/>
      <c r="D58" s="57">
        <f t="shared" si="1"/>
        <v>0</v>
      </c>
    </row>
    <row r="59" spans="2:4" x14ac:dyDescent="0.25">
      <c r="B59" s="1">
        <v>50</v>
      </c>
      <c r="C59" s="7"/>
      <c r="D59" s="57">
        <f t="shared" si="1"/>
        <v>0</v>
      </c>
    </row>
    <row r="60" spans="2:4" x14ac:dyDescent="0.25">
      <c r="B60" s="1">
        <v>51</v>
      </c>
      <c r="C60" s="7"/>
      <c r="D60" s="57">
        <f t="shared" si="1"/>
        <v>0</v>
      </c>
    </row>
    <row r="61" spans="2:4" x14ac:dyDescent="0.25">
      <c r="B61" s="1">
        <v>52</v>
      </c>
      <c r="C61" s="7"/>
      <c r="D61" s="57">
        <f t="shared" si="1"/>
        <v>0</v>
      </c>
    </row>
    <row r="62" spans="2:4" x14ac:dyDescent="0.25">
      <c r="B62" s="1">
        <v>53</v>
      </c>
      <c r="C62" s="7"/>
      <c r="D62" s="57">
        <f t="shared" si="1"/>
        <v>0</v>
      </c>
    </row>
    <row r="63" spans="2:4" x14ac:dyDescent="0.25">
      <c r="B63" s="1">
        <v>54</v>
      </c>
      <c r="C63" s="7"/>
      <c r="D63" s="57">
        <f t="shared" si="1"/>
        <v>0</v>
      </c>
    </row>
    <row r="64" spans="2:4" x14ac:dyDescent="0.25">
      <c r="B64" s="1">
        <v>55</v>
      </c>
      <c r="C64" s="7"/>
      <c r="D64" s="57">
        <f t="shared" si="1"/>
        <v>0</v>
      </c>
    </row>
    <row r="65" spans="2:4" x14ac:dyDescent="0.25">
      <c r="B65" s="1">
        <v>56</v>
      </c>
      <c r="C65" s="7"/>
      <c r="D65" s="57">
        <f t="shared" si="1"/>
        <v>0</v>
      </c>
    </row>
    <row r="66" spans="2:4" x14ac:dyDescent="0.25">
      <c r="B66" s="1">
        <v>57</v>
      </c>
      <c r="C66" s="7"/>
      <c r="D66" s="57">
        <f t="shared" si="1"/>
        <v>0</v>
      </c>
    </row>
    <row r="67" spans="2:4" x14ac:dyDescent="0.25">
      <c r="B67" s="1">
        <v>58</v>
      </c>
      <c r="C67" s="7"/>
      <c r="D67" s="57">
        <f t="shared" si="1"/>
        <v>0</v>
      </c>
    </row>
    <row r="68" spans="2:4" x14ac:dyDescent="0.25">
      <c r="B68" s="1">
        <v>59</v>
      </c>
      <c r="C68" s="7"/>
      <c r="D68" s="57">
        <f t="shared" si="1"/>
        <v>0</v>
      </c>
    </row>
    <row r="69" spans="2:4" x14ac:dyDescent="0.25">
      <c r="B69" s="1">
        <v>60</v>
      </c>
      <c r="C69" s="7"/>
      <c r="D69" s="57">
        <f t="shared" si="1"/>
        <v>0</v>
      </c>
    </row>
  </sheetData>
  <mergeCells count="7">
    <mergeCell ref="F28:I29"/>
    <mergeCell ref="L4:M4"/>
    <mergeCell ref="L5:M5"/>
    <mergeCell ref="G17:I17"/>
    <mergeCell ref="B7:J8"/>
    <mergeCell ref="F4:J5"/>
    <mergeCell ref="J27:J29"/>
  </mergeCells>
  <pageMargins left="0.25" right="0.25" top="0.75" bottom="0.75" header="0.3" footer="0.3"/>
  <pageSetup scale="75" fitToHeight="0" orientation="portrait" horizontalDpi="4294967293" verticalDpi="4294967293"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99D7A2C-376E-4AFB-9C54-C6EDA2F5E487}">
          <x14:formula1>
            <xm:f>'Hidden Data'!$B$6:$B$9</xm:f>
          </x14:formula1>
          <xm:sqref>G10:H10</xm:sqref>
        </x14:dataValidation>
        <x14:dataValidation type="list" allowBlank="1" showInputMessage="1" showErrorMessage="1" xr:uid="{B8C93922-CEF0-483E-B24D-FBD93DE388C2}">
          <x14:formula1>
            <xm:f>'Hidden Data'!$B$13:$B$14</xm:f>
          </x14:formula1>
          <xm:sqref>H12 G2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CA05-0BCC-49D3-8D37-B345C872EF3E}">
  <dimension ref="B1:D14"/>
  <sheetViews>
    <sheetView workbookViewId="0">
      <selection activeCell="F21" sqref="F21"/>
    </sheetView>
  </sheetViews>
  <sheetFormatPr defaultRowHeight="15" x14ac:dyDescent="0.25"/>
  <cols>
    <col min="2" max="2" width="41" bestFit="1" customWidth="1"/>
    <col min="4" max="4" width="7.42578125" bestFit="1" customWidth="1"/>
  </cols>
  <sheetData>
    <row r="1" spans="2:4" ht="15.75" thickBot="1" x14ac:dyDescent="0.3"/>
    <row r="2" spans="2:4" ht="47.25" customHeight="1" x14ac:dyDescent="0.25">
      <c r="B2" s="103" t="s">
        <v>4</v>
      </c>
      <c r="C2" s="104"/>
      <c r="D2" s="105"/>
    </row>
    <row r="3" spans="2:4" ht="47.25" customHeight="1" x14ac:dyDescent="0.25">
      <c r="B3" s="106"/>
      <c r="C3" s="107"/>
      <c r="D3" s="108"/>
    </row>
    <row r="4" spans="2:4" x14ac:dyDescent="0.25">
      <c r="B4" s="33"/>
      <c r="C4" s="34"/>
      <c r="D4" s="35"/>
    </row>
    <row r="5" spans="2:4" x14ac:dyDescent="0.25">
      <c r="B5" s="36" t="s">
        <v>5</v>
      </c>
      <c r="C5" s="37"/>
      <c r="D5" s="38" t="s">
        <v>6</v>
      </c>
    </row>
    <row r="6" spans="2:4" x14ac:dyDescent="0.25">
      <c r="B6" s="8" t="s">
        <v>9</v>
      </c>
      <c r="C6" s="39"/>
      <c r="D6" s="40">
        <v>1</v>
      </c>
    </row>
    <row r="7" spans="2:4" x14ac:dyDescent="0.25">
      <c r="B7" s="8" t="s">
        <v>7</v>
      </c>
      <c r="C7" s="39"/>
      <c r="D7" s="40">
        <v>2</v>
      </c>
    </row>
    <row r="8" spans="2:4" x14ac:dyDescent="0.25">
      <c r="B8" s="8" t="s">
        <v>46</v>
      </c>
      <c r="C8" s="39"/>
      <c r="D8" s="40">
        <v>3</v>
      </c>
    </row>
    <row r="9" spans="2:4" ht="15.75" thickBot="1" x14ac:dyDescent="0.3">
      <c r="B9" s="41" t="s">
        <v>8</v>
      </c>
      <c r="C9" s="42"/>
      <c r="D9" s="43">
        <v>12</v>
      </c>
    </row>
    <row r="11" spans="2:4" ht="15.75" thickBot="1" x14ac:dyDescent="0.3"/>
    <row r="12" spans="2:4" x14ac:dyDescent="0.25">
      <c r="B12" s="46" t="s">
        <v>47</v>
      </c>
    </row>
    <row r="13" spans="2:4" x14ac:dyDescent="0.25">
      <c r="B13" s="44" t="s">
        <v>49</v>
      </c>
    </row>
    <row r="14" spans="2:4" ht="15.75" thickBot="1" x14ac:dyDescent="0.3">
      <c r="B14" s="45" t="s">
        <v>50</v>
      </c>
    </row>
  </sheetData>
  <mergeCells count="1">
    <mergeCell ref="B2: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6D18C-CC8A-4CE7-8526-5A1A14ACF32D}">
  <sheetPr>
    <tabColor rgb="FF92D050"/>
    <pageSetUpPr fitToPage="1"/>
  </sheetPr>
  <dimension ref="B1:D9"/>
  <sheetViews>
    <sheetView zoomScale="110" zoomScaleNormal="110" workbookViewId="0">
      <selection activeCell="B5" sqref="B5"/>
    </sheetView>
  </sheetViews>
  <sheetFormatPr defaultRowHeight="15" x14ac:dyDescent="0.25"/>
  <cols>
    <col min="1" max="1" width="3.7109375" style="1" customWidth="1"/>
    <col min="2" max="2" width="31.42578125" style="12" customWidth="1"/>
    <col min="3" max="4" width="54.140625" style="12" customWidth="1"/>
    <col min="5" max="16384" width="9.140625" style="1"/>
  </cols>
  <sheetData>
    <row r="1" spans="2:4" ht="15.75" thickBot="1" x14ac:dyDescent="0.3"/>
    <row r="2" spans="2:4" s="12" customFormat="1" ht="33" customHeight="1" x14ac:dyDescent="0.25">
      <c r="B2" s="21" t="s">
        <v>29</v>
      </c>
      <c r="C2" s="22" t="s">
        <v>30</v>
      </c>
      <c r="D2" s="23" t="s">
        <v>0</v>
      </c>
    </row>
    <row r="3" spans="2:4" s="12" customFormat="1" ht="67.5" customHeight="1" x14ac:dyDescent="0.25">
      <c r="B3" s="13" t="s">
        <v>31</v>
      </c>
      <c r="C3" s="2" t="s">
        <v>32</v>
      </c>
      <c r="D3" s="14" t="s">
        <v>33</v>
      </c>
    </row>
    <row r="4" spans="2:4" s="12" customFormat="1" ht="28.5" customHeight="1" thickBot="1" x14ac:dyDescent="0.3">
      <c r="B4" s="109" t="s">
        <v>34</v>
      </c>
      <c r="C4" s="110"/>
      <c r="D4" s="111"/>
    </row>
    <row r="5" spans="2:4" s="12" customFormat="1" ht="117.75" customHeight="1" x14ac:dyDescent="0.25">
      <c r="B5" s="15" t="s">
        <v>1</v>
      </c>
      <c r="C5" s="16" t="s">
        <v>35</v>
      </c>
      <c r="D5" s="17" t="s">
        <v>36</v>
      </c>
    </row>
    <row r="6" spans="2:4" s="12" customFormat="1" ht="15.75" thickBot="1" x14ac:dyDescent="0.3">
      <c r="B6" s="109" t="s">
        <v>37</v>
      </c>
      <c r="C6" s="110"/>
      <c r="D6" s="111"/>
    </row>
    <row r="7" spans="2:4" s="12" customFormat="1" ht="130.5" customHeight="1" thickBot="1" x14ac:dyDescent="0.3">
      <c r="B7" s="18" t="s">
        <v>38</v>
      </c>
      <c r="C7" s="19" t="s">
        <v>39</v>
      </c>
      <c r="D7" s="20" t="s">
        <v>40</v>
      </c>
    </row>
    <row r="8" spans="2:4" ht="36.75" customHeight="1" x14ac:dyDescent="0.25">
      <c r="B8" s="112"/>
      <c r="C8" s="112"/>
      <c r="D8" s="112"/>
    </row>
    <row r="9" spans="2:4" x14ac:dyDescent="0.25">
      <c r="B9" s="112" t="s">
        <v>41</v>
      </c>
      <c r="C9" s="112"/>
      <c r="D9" s="112"/>
    </row>
  </sheetData>
  <mergeCells count="4">
    <mergeCell ref="B4:D4"/>
    <mergeCell ref="B6:D6"/>
    <mergeCell ref="B8:D8"/>
    <mergeCell ref="B9:D9"/>
  </mergeCells>
  <pageMargins left="0.25" right="0.25" top="0.75" bottom="0.75" header="0.3" footer="0.3"/>
  <pageSetup scale="70"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2E3CC-823D-4684-A9BE-8599256B4B88}">
  <sheetPr>
    <tabColor rgb="FF92D050"/>
  </sheetPr>
  <dimension ref="A1"/>
  <sheetViews>
    <sheetView workbookViewId="0"/>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8D30-800B-4BE1-B1DD-8E046AF529A1}">
  <sheetPr>
    <tabColor rgb="FFFFC000"/>
  </sheetPr>
  <dimension ref="A1"/>
  <sheetViews>
    <sheetView workbookViewId="0">
      <selection activeCell="N21" sqref="N21"/>
    </sheetView>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2D46E-235F-45C3-BD2C-32D2B798E273}">
  <sheetPr>
    <tabColor rgb="FFFFC000"/>
    <pageSetUpPr fitToPage="1"/>
  </sheetPr>
  <dimension ref="B1:P69"/>
  <sheetViews>
    <sheetView zoomScale="90" zoomScaleNormal="90" workbookViewId="0">
      <pane ySplit="8" topLeftCell="A9" activePane="bottomLeft" state="frozen"/>
      <selection pane="bottomLeft"/>
    </sheetView>
  </sheetViews>
  <sheetFormatPr defaultColWidth="8.85546875" defaultRowHeight="15" x14ac:dyDescent="0.25"/>
  <cols>
    <col min="1" max="1" width="2" style="1" customWidth="1"/>
    <col min="2" max="2" width="8.85546875" style="1"/>
    <col min="3" max="4" width="18.5703125" style="4" customWidth="1"/>
    <col min="5" max="5" width="8.85546875" style="1"/>
    <col min="6" max="6" width="17.42578125" style="1" bestFit="1" customWidth="1"/>
    <col min="7" max="7" width="41" style="5" bestFit="1" customWidth="1"/>
    <col min="8" max="8" width="1.5703125" style="5" customWidth="1"/>
    <col min="9" max="9" width="29.7109375" style="1" bestFit="1" customWidth="1"/>
    <col min="10" max="10" width="19.140625" style="1" customWidth="1"/>
    <col min="11" max="11" width="8.85546875" style="1"/>
    <col min="12" max="12" width="31" style="1" customWidth="1"/>
    <col min="13" max="13" width="7.42578125" style="1" bestFit="1" customWidth="1"/>
    <col min="14" max="14" width="12.42578125" style="1" customWidth="1"/>
    <col min="15" max="15" width="14.28515625" style="1" bestFit="1" customWidth="1"/>
    <col min="16" max="16384" width="8.85546875" style="1"/>
  </cols>
  <sheetData>
    <row r="1" spans="2:13" ht="15.75" customHeight="1" thickBot="1" x14ac:dyDescent="0.3">
      <c r="G1" s="1"/>
      <c r="H1" s="1"/>
      <c r="I1" s="32"/>
      <c r="J1" s="32"/>
      <c r="K1" s="32"/>
    </row>
    <row r="2" spans="2:13" ht="15.75" hidden="1" customHeight="1" x14ac:dyDescent="0.25">
      <c r="F2" s="54" t="s">
        <v>48</v>
      </c>
      <c r="G2" s="50" t="s">
        <v>50</v>
      </c>
      <c r="H2" s="1"/>
      <c r="I2" s="32"/>
      <c r="J2" s="32"/>
      <c r="K2" s="32"/>
    </row>
    <row r="3" spans="2:13" ht="15.75" hidden="1" customHeight="1" thickBot="1" x14ac:dyDescent="0.3">
      <c r="G3" s="1"/>
      <c r="H3" s="1"/>
      <c r="I3" s="32"/>
      <c r="J3" s="32"/>
      <c r="K3" s="32"/>
    </row>
    <row r="4" spans="2:13" ht="19.5" customHeight="1" thickBot="1" x14ac:dyDescent="0.35">
      <c r="B4" s="3"/>
      <c r="F4" s="95" t="s">
        <v>22</v>
      </c>
      <c r="G4" s="96"/>
      <c r="H4" s="96"/>
      <c r="I4" s="96"/>
      <c r="J4" s="97"/>
      <c r="K4" s="32"/>
      <c r="L4" s="82" t="s">
        <v>14</v>
      </c>
      <c r="M4" s="83"/>
    </row>
    <row r="5" spans="2:13" ht="20.25" customHeight="1" thickBot="1" x14ac:dyDescent="0.35">
      <c r="B5" s="3"/>
      <c r="F5" s="98"/>
      <c r="G5" s="99"/>
      <c r="H5" s="99"/>
      <c r="I5" s="99"/>
      <c r="J5" s="100"/>
      <c r="K5" s="32"/>
      <c r="L5" s="84" t="s">
        <v>15</v>
      </c>
      <c r="M5" s="85"/>
    </row>
    <row r="6" spans="2:13" ht="20.25" customHeight="1" thickBot="1" x14ac:dyDescent="0.35">
      <c r="B6" s="3"/>
      <c r="F6" s="30"/>
      <c r="G6" s="30"/>
      <c r="H6" s="30"/>
      <c r="I6" s="30"/>
      <c r="J6" s="30"/>
      <c r="L6" s="31"/>
    </row>
    <row r="7" spans="2:13" ht="19.5" customHeight="1" x14ac:dyDescent="0.25">
      <c r="B7" s="89" t="s">
        <v>16</v>
      </c>
      <c r="C7" s="90"/>
      <c r="D7" s="90"/>
      <c r="E7" s="90"/>
      <c r="F7" s="90"/>
      <c r="G7" s="90"/>
      <c r="H7" s="90"/>
      <c r="I7" s="90"/>
      <c r="J7" s="91"/>
    </row>
    <row r="8" spans="2:13" ht="15.75" thickBot="1" x14ac:dyDescent="0.3">
      <c r="B8" s="92"/>
      <c r="C8" s="93"/>
      <c r="D8" s="93"/>
      <c r="E8" s="93"/>
      <c r="F8" s="93"/>
      <c r="G8" s="93"/>
      <c r="H8" s="93"/>
      <c r="I8" s="93"/>
      <c r="J8" s="94"/>
    </row>
    <row r="9" spans="2:13" ht="23.25" customHeight="1" x14ac:dyDescent="0.25">
      <c r="B9" s="75" t="s">
        <v>3</v>
      </c>
      <c r="C9" s="76" t="s">
        <v>43</v>
      </c>
      <c r="D9" s="76" t="s">
        <v>2</v>
      </c>
      <c r="K9" s="6"/>
    </row>
    <row r="10" spans="2:13" ht="15" customHeight="1" x14ac:dyDescent="0.25">
      <c r="B10" s="1">
        <v>1</v>
      </c>
      <c r="C10" s="7">
        <v>31235.75</v>
      </c>
      <c r="D10" s="57">
        <f>PV($J$11,(IF($G$2="at beginning of period",(B10-1),B10)),0,-C10)</f>
        <v>30545.42343047135</v>
      </c>
      <c r="F10" s="54" t="s">
        <v>21</v>
      </c>
      <c r="G10" s="25" t="s">
        <v>9</v>
      </c>
      <c r="I10" s="26" t="s">
        <v>19</v>
      </c>
      <c r="J10" s="27">
        <f>VLOOKUP(G10,'Hidden Data'!B6:D9,3,FALSE)</f>
        <v>1</v>
      </c>
      <c r="K10" s="6"/>
    </row>
    <row r="11" spans="2:13" x14ac:dyDescent="0.25">
      <c r="B11" s="1">
        <v>2</v>
      </c>
      <c r="C11" s="7">
        <v>32816.47</v>
      </c>
      <c r="D11" s="57">
        <f>PV($J$11,(IF($G$2="at beginning of period",(B11-1),B11)),0,-C11)</f>
        <v>31381.976025569445</v>
      </c>
      <c r="F11" s="55" t="s">
        <v>13</v>
      </c>
      <c r="G11" s="56">
        <v>2.2599999999999999E-2</v>
      </c>
      <c r="H11" s="52"/>
      <c r="I11" s="26" t="s">
        <v>20</v>
      </c>
      <c r="J11" s="9">
        <f>+G11/J10</f>
        <v>2.2599999999999999E-2</v>
      </c>
      <c r="K11" s="6"/>
    </row>
    <row r="12" spans="2:13" x14ac:dyDescent="0.25">
      <c r="B12" s="1">
        <v>3</v>
      </c>
      <c r="C12" s="7">
        <v>34457.360000000001</v>
      </c>
      <c r="D12" s="57">
        <f>PV($J$11,(IF($G$2="at beginning of period",(B12-1),B12)),0,-C12)</f>
        <v>32222.900860510952</v>
      </c>
      <c r="G12" s="1"/>
      <c r="H12" s="53"/>
      <c r="I12" s="11"/>
      <c r="J12" s="6"/>
    </row>
    <row r="13" spans="2:13" x14ac:dyDescent="0.25">
      <c r="B13" s="1">
        <v>4</v>
      </c>
      <c r="C13" s="7">
        <v>36179.870000000003</v>
      </c>
      <c r="D13" s="57">
        <f>PV($J$11,(IF($G$2="at beginning of period",(B13-1),B13)),0,-C13)</f>
        <v>33085.968236642591</v>
      </c>
    </row>
    <row r="14" spans="2:13" x14ac:dyDescent="0.25">
      <c r="B14" s="1">
        <v>5</v>
      </c>
      <c r="C14" s="7">
        <v>37989.14</v>
      </c>
      <c r="D14" s="57">
        <f>PV($J$11,(IF($G$2="at beginning of period",(B14-1),B14)),0,-C14)</f>
        <v>33972.735677419019</v>
      </c>
      <c r="I14" s="28" t="s">
        <v>17</v>
      </c>
      <c r="J14" s="29">
        <f>SUM(C:C)</f>
        <v>172678.59000000003</v>
      </c>
    </row>
    <row r="15" spans="2:13" x14ac:dyDescent="0.25">
      <c r="B15" s="1">
        <v>6</v>
      </c>
      <c r="C15" s="7"/>
      <c r="D15" s="57">
        <f>PV($J$11,(IF($G$2="at beginning of period",(B15-1),B15)),0,-C15)</f>
        <v>0</v>
      </c>
      <c r="I15" s="24" t="s">
        <v>18</v>
      </c>
      <c r="J15" s="10">
        <f>SUM(D:D)</f>
        <v>161209.00423061335</v>
      </c>
    </row>
    <row r="16" spans="2:13" x14ac:dyDescent="0.25">
      <c r="B16" s="1">
        <v>7</v>
      </c>
      <c r="C16" s="7"/>
      <c r="D16" s="57">
        <f>PV($J$11,(IF($G$2="at beginning of period",(B16-1),B16)),0,-C16)</f>
        <v>0</v>
      </c>
    </row>
    <row r="17" spans="2:16" x14ac:dyDescent="0.25">
      <c r="B17" s="1">
        <v>8</v>
      </c>
      <c r="C17" s="7"/>
      <c r="D17" s="57">
        <f>PV($J$11,(IF($G$2="at beginning of period",(B17-1),B17)),0,-C17)</f>
        <v>0</v>
      </c>
      <c r="G17" s="86" t="s">
        <v>42</v>
      </c>
      <c r="H17" s="87"/>
      <c r="I17" s="88"/>
      <c r="J17" s="74"/>
    </row>
    <row r="18" spans="2:16" ht="15.75" thickBot="1" x14ac:dyDescent="0.3">
      <c r="B18" s="1">
        <v>9</v>
      </c>
      <c r="C18" s="7"/>
      <c r="D18" s="57">
        <f>PV($J$11,(IF($G$2="at beginning of period",(B18-1),B18)),0,-C18)</f>
        <v>0</v>
      </c>
      <c r="G18" s="1"/>
      <c r="H18" s="1"/>
      <c r="J18" s="6"/>
    </row>
    <row r="19" spans="2:16" ht="16.5" thickBot="1" x14ac:dyDescent="0.3">
      <c r="B19" s="1">
        <v>10</v>
      </c>
      <c r="C19" s="7"/>
      <c r="D19" s="57">
        <f>PV($J$11,(IF($G$2="at beginning of period",(B19-1),B19)),0,-C19)</f>
        <v>0</v>
      </c>
      <c r="G19" s="48"/>
      <c r="H19" s="51"/>
      <c r="I19" s="49" t="s">
        <v>45</v>
      </c>
      <c r="J19" s="47">
        <f>J15+J17</f>
        <v>161209.00423061335</v>
      </c>
    </row>
    <row r="20" spans="2:16" x14ac:dyDescent="0.25">
      <c r="B20" s="1">
        <v>11</v>
      </c>
      <c r="C20" s="7"/>
      <c r="D20" s="57">
        <f>PV($J$11,(IF($G$2="at beginning of period",(B20-1),B20)),0,-C20)</f>
        <v>0</v>
      </c>
    </row>
    <row r="21" spans="2:16" ht="15.75" customHeight="1" x14ac:dyDescent="0.25">
      <c r="B21" s="1">
        <v>12</v>
      </c>
      <c r="C21" s="7"/>
      <c r="D21" s="57">
        <f>PV($J$11,(IF($G$2="at beginning of period",(B21-1),B21)),0,-C21)</f>
        <v>0</v>
      </c>
    </row>
    <row r="22" spans="2:16" ht="15.75" thickBot="1" x14ac:dyDescent="0.3">
      <c r="B22" s="1">
        <v>13</v>
      </c>
      <c r="C22" s="7"/>
      <c r="D22" s="57">
        <f>PV($J$11,(IF($G$2="at beginning of period",(B22-1),B22)),0,-C22)</f>
        <v>0</v>
      </c>
    </row>
    <row r="23" spans="2:16" ht="15" customHeight="1" x14ac:dyDescent="0.25">
      <c r="B23" s="1">
        <v>14</v>
      </c>
      <c r="C23" s="7"/>
      <c r="D23" s="57">
        <f>PV($J$11,(IF($G$2="at beginning of period",(B23-1),B23)),0,-C23)</f>
        <v>0</v>
      </c>
      <c r="F23" s="58" t="s">
        <v>12</v>
      </c>
      <c r="G23" s="59"/>
      <c r="H23" s="59"/>
      <c r="I23" s="60"/>
      <c r="J23" s="61"/>
      <c r="O23" s="4"/>
      <c r="P23" s="4"/>
    </row>
    <row r="24" spans="2:16" ht="15" customHeight="1" x14ac:dyDescent="0.25">
      <c r="B24" s="1">
        <v>15</v>
      </c>
      <c r="C24" s="7"/>
      <c r="D24" s="57">
        <f>PV($J$11,(IF($G$2="at beginning of period",(B24-1),B24)),0,-C24)</f>
        <v>0</v>
      </c>
      <c r="F24" s="62" t="s">
        <v>23</v>
      </c>
      <c r="G24" s="63"/>
      <c r="H24" s="63"/>
      <c r="I24" s="64"/>
      <c r="J24" s="65"/>
      <c r="O24" s="4"/>
      <c r="P24" s="4"/>
    </row>
    <row r="25" spans="2:16" ht="15" customHeight="1" x14ac:dyDescent="0.25">
      <c r="B25" s="1">
        <v>16</v>
      </c>
      <c r="C25" s="7"/>
      <c r="D25" s="57">
        <f>PV($J$11,(IF($G$2="at beginning of period",(B25-1),B25)),0,-C25)</f>
        <v>0</v>
      </c>
      <c r="F25" s="62" t="s">
        <v>24</v>
      </c>
      <c r="G25" s="63"/>
      <c r="H25" s="63"/>
      <c r="I25" s="64"/>
      <c r="J25" s="65"/>
      <c r="O25" s="4"/>
      <c r="P25" s="4"/>
    </row>
    <row r="26" spans="2:16" ht="17.25" customHeight="1" x14ac:dyDescent="0.25">
      <c r="B26" s="1">
        <v>17</v>
      </c>
      <c r="C26" s="7"/>
      <c r="D26" s="57">
        <f>PV($J$11,(IF($G$2="at beginning of period",(B26-1),B26)),0,-C26)</f>
        <v>0</v>
      </c>
      <c r="F26" s="62" t="s">
        <v>25</v>
      </c>
      <c r="G26" s="63"/>
      <c r="H26" s="63"/>
      <c r="I26" s="64"/>
      <c r="J26" s="66"/>
      <c r="O26" s="4"/>
      <c r="P26" s="4"/>
    </row>
    <row r="27" spans="2:16" x14ac:dyDescent="0.25">
      <c r="B27" s="1">
        <v>18</v>
      </c>
      <c r="C27" s="7"/>
      <c r="D27" s="57">
        <f>PV($J$11,(IF($G$2="at beginning of period",(B27-1),B27)),0,-C27)</f>
        <v>0</v>
      </c>
      <c r="F27" s="62" t="s">
        <v>26</v>
      </c>
      <c r="G27" s="63"/>
      <c r="H27" s="63"/>
      <c r="I27" s="64"/>
      <c r="J27" s="101" t="s">
        <v>11</v>
      </c>
    </row>
    <row r="28" spans="2:16" x14ac:dyDescent="0.25">
      <c r="B28" s="1">
        <v>19</v>
      </c>
      <c r="C28" s="7"/>
      <c r="D28" s="57">
        <f>PV($J$11,(IF($G$2="at beginning of period",(B28-1),B28)),0,-C28)</f>
        <v>0</v>
      </c>
      <c r="F28" s="80" t="s">
        <v>44</v>
      </c>
      <c r="G28" s="81"/>
      <c r="H28" s="81"/>
      <c r="I28" s="81"/>
      <c r="J28" s="101"/>
      <c r="O28" s="4"/>
      <c r="P28" s="4"/>
    </row>
    <row r="29" spans="2:16" ht="15" customHeight="1" x14ac:dyDescent="0.25">
      <c r="B29" s="1">
        <v>20</v>
      </c>
      <c r="C29" s="7"/>
      <c r="D29" s="57">
        <f>PV($J$11,(IF($G$2="at beginning of period",(B29-1),B29)),0,-C29)</f>
        <v>0</v>
      </c>
      <c r="F29" s="80"/>
      <c r="G29" s="81"/>
      <c r="H29" s="81"/>
      <c r="I29" s="81"/>
      <c r="J29" s="102"/>
      <c r="O29" s="4"/>
      <c r="P29" s="4"/>
    </row>
    <row r="30" spans="2:16" ht="15.75" customHeight="1" x14ac:dyDescent="0.25">
      <c r="B30" s="1">
        <v>21</v>
      </c>
      <c r="C30" s="7"/>
      <c r="D30" s="57">
        <f>PV($J$11,(IF($G$2="at beginning of period",(B30-1),B30)),0,-C30)</f>
        <v>0</v>
      </c>
      <c r="F30" s="62" t="s">
        <v>28</v>
      </c>
      <c r="G30" s="63"/>
      <c r="H30" s="63"/>
      <c r="I30" s="67">
        <v>4.4999999999999998E-2</v>
      </c>
      <c r="J30" s="65">
        <f>+I30/12</f>
        <v>3.7499999999999999E-3</v>
      </c>
      <c r="O30" s="4"/>
      <c r="P30" s="4"/>
    </row>
    <row r="31" spans="2:16" x14ac:dyDescent="0.25">
      <c r="B31" s="1">
        <v>22</v>
      </c>
      <c r="C31" s="7"/>
      <c r="D31" s="57">
        <f>PV($J$11,(IF($G$2="at beginning of period",(B31-1),B31)),0,-C31)</f>
        <v>0</v>
      </c>
      <c r="F31" s="62" t="s">
        <v>27</v>
      </c>
      <c r="G31" s="63"/>
      <c r="H31" s="63"/>
      <c r="I31" s="68">
        <v>4.4999999999999998E-2</v>
      </c>
      <c r="J31" s="65">
        <f>+I31/12</f>
        <v>3.7499999999999999E-3</v>
      </c>
      <c r="O31" s="4"/>
      <c r="P31" s="4"/>
    </row>
    <row r="32" spans="2:16" x14ac:dyDescent="0.25">
      <c r="B32" s="1">
        <v>23</v>
      </c>
      <c r="C32" s="7"/>
      <c r="D32" s="57">
        <f>PV($J$11,(IF($G$2="at beginning of period",(B32-1),B32)),0,-C32)</f>
        <v>0</v>
      </c>
      <c r="F32" s="69"/>
      <c r="G32" s="63"/>
      <c r="H32" s="63"/>
      <c r="I32" s="64"/>
      <c r="J32" s="65"/>
      <c r="O32" s="4"/>
      <c r="P32" s="4"/>
    </row>
    <row r="33" spans="2:10" ht="15.75" thickBot="1" x14ac:dyDescent="0.3">
      <c r="B33" s="1">
        <v>24</v>
      </c>
      <c r="C33" s="7"/>
      <c r="D33" s="57">
        <f>PV($J$11,(IF($G$2="at beginning of period",(B33-1),B33)),0,-C33)</f>
        <v>0</v>
      </c>
      <c r="F33" s="70" t="s">
        <v>10</v>
      </c>
      <c r="G33" s="71"/>
      <c r="H33" s="71"/>
      <c r="I33" s="72"/>
      <c r="J33" s="73"/>
    </row>
    <row r="34" spans="2:10" x14ac:dyDescent="0.25">
      <c r="B34" s="1">
        <v>25</v>
      </c>
      <c r="C34" s="7"/>
      <c r="D34" s="57">
        <f>PV($J$11,(IF($G$2="at beginning of period",(B34-1),B34)),0,-C34)</f>
        <v>0</v>
      </c>
    </row>
    <row r="35" spans="2:10" x14ac:dyDescent="0.25">
      <c r="B35" s="1">
        <v>26</v>
      </c>
      <c r="C35" s="7"/>
      <c r="D35" s="57">
        <f>PV($J$11,(IF($G$2="at beginning of period",(B35-1),B35)),0,-C35)</f>
        <v>0</v>
      </c>
    </row>
    <row r="36" spans="2:10" ht="15" customHeight="1" x14ac:dyDescent="0.25">
      <c r="B36" s="1">
        <v>27</v>
      </c>
      <c r="C36" s="7"/>
      <c r="D36" s="57">
        <f>PV($J$11,(IF($G$2="at beginning of period",(B36-1),B36)),0,-C36)</f>
        <v>0</v>
      </c>
    </row>
    <row r="37" spans="2:10" ht="16.5" customHeight="1" x14ac:dyDescent="0.25">
      <c r="B37" s="1">
        <v>28</v>
      </c>
      <c r="C37" s="7"/>
      <c r="D37" s="57">
        <f>PV($J$11,(IF($G$2="at beginning of period",(B37-1),B37)),0,-C37)</f>
        <v>0</v>
      </c>
    </row>
    <row r="38" spans="2:10" x14ac:dyDescent="0.25">
      <c r="B38" s="1">
        <v>29</v>
      </c>
      <c r="C38" s="7"/>
      <c r="D38" s="57">
        <f>PV($J$11,(IF($G$2="at beginning of period",(B38-1),B38)),0,-C38)</f>
        <v>0</v>
      </c>
    </row>
    <row r="39" spans="2:10" x14ac:dyDescent="0.25">
      <c r="B39" s="1">
        <v>30</v>
      </c>
      <c r="C39" s="7"/>
      <c r="D39" s="57">
        <f>PV($J$11,(IF($G$2="at beginning of period",(B39-1),B39)),0,-C39)</f>
        <v>0</v>
      </c>
    </row>
    <row r="40" spans="2:10" x14ac:dyDescent="0.25">
      <c r="B40" s="1">
        <v>31</v>
      </c>
      <c r="C40" s="7"/>
      <c r="D40" s="57">
        <f>PV($J$11,(IF($G$2="at beginning of period",(B40-1),B40)),0,-C40)</f>
        <v>0</v>
      </c>
    </row>
    <row r="41" spans="2:10" x14ac:dyDescent="0.25">
      <c r="B41" s="1">
        <v>32</v>
      </c>
      <c r="C41" s="7"/>
      <c r="D41" s="57">
        <f>PV($J$11,(IF($G$2="at beginning of period",(B41-1),B41)),0,-C41)</f>
        <v>0</v>
      </c>
    </row>
    <row r="42" spans="2:10" x14ac:dyDescent="0.25">
      <c r="B42" s="1">
        <v>33</v>
      </c>
      <c r="C42" s="7"/>
      <c r="D42" s="57">
        <f>PV($J$11,(IF($G$2="at beginning of period",(B42-1),B42)),0,-C42)</f>
        <v>0</v>
      </c>
    </row>
    <row r="43" spans="2:10" x14ac:dyDescent="0.25">
      <c r="B43" s="1">
        <v>34</v>
      </c>
      <c r="C43" s="7"/>
      <c r="D43" s="57">
        <f>PV($J$11,(IF($G$2="at beginning of period",(B43-1),B43)),0,-C43)</f>
        <v>0</v>
      </c>
    </row>
    <row r="44" spans="2:10" x14ac:dyDescent="0.25">
      <c r="B44" s="1">
        <v>35</v>
      </c>
      <c r="C44" s="7"/>
      <c r="D44" s="57">
        <f>PV($J$11,(IF($G$2="at beginning of period",(B44-1),B44)),0,-C44)</f>
        <v>0</v>
      </c>
    </row>
    <row r="45" spans="2:10" x14ac:dyDescent="0.25">
      <c r="B45" s="1">
        <v>36</v>
      </c>
      <c r="C45" s="7"/>
      <c r="D45" s="57">
        <f>PV($J$11,(IF($G$2="at beginning of period",(B45-1),B45)),0,-C45)</f>
        <v>0</v>
      </c>
    </row>
    <row r="46" spans="2:10" x14ac:dyDescent="0.25">
      <c r="B46" s="1">
        <v>37</v>
      </c>
      <c r="C46" s="7"/>
      <c r="D46" s="57">
        <f>PV($J$11,(IF($G$2="at beginning of period",(B46-1),B46)),0,-C46)</f>
        <v>0</v>
      </c>
    </row>
    <row r="47" spans="2:10" x14ac:dyDescent="0.25">
      <c r="B47" s="1">
        <v>38</v>
      </c>
      <c r="C47" s="7"/>
      <c r="D47" s="57">
        <f>PV($J$11,(IF($G$2="at beginning of period",(B47-1),B47)),0,-C47)</f>
        <v>0</v>
      </c>
    </row>
    <row r="48" spans="2:10" x14ac:dyDescent="0.25">
      <c r="B48" s="1">
        <v>39</v>
      </c>
      <c r="C48" s="7"/>
      <c r="D48" s="57">
        <f>PV($J$11,(IF($G$2="at beginning of period",(B48-1),B48)),0,-C48)</f>
        <v>0</v>
      </c>
    </row>
    <row r="49" spans="2:4" x14ac:dyDescent="0.25">
      <c r="B49" s="1">
        <v>40</v>
      </c>
      <c r="C49" s="7"/>
      <c r="D49" s="57">
        <f>PV($J$11,(IF($G$2="at beginning of period",(B49-1),B49)),0,-C49)</f>
        <v>0</v>
      </c>
    </row>
    <row r="50" spans="2:4" x14ac:dyDescent="0.25">
      <c r="B50" s="1">
        <v>41</v>
      </c>
      <c r="C50" s="7"/>
      <c r="D50" s="57">
        <f>PV($J$11,(IF($G$2="at beginning of period",(B50-1),B50)),0,-C50)</f>
        <v>0</v>
      </c>
    </row>
    <row r="51" spans="2:4" x14ac:dyDescent="0.25">
      <c r="B51" s="1">
        <v>42</v>
      </c>
      <c r="C51" s="7"/>
      <c r="D51" s="57">
        <f>PV($J$11,(IF($G$2="at beginning of period",(B51-1),B51)),0,-C51)</f>
        <v>0</v>
      </c>
    </row>
    <row r="52" spans="2:4" x14ac:dyDescent="0.25">
      <c r="B52" s="1">
        <v>43</v>
      </c>
      <c r="C52" s="7"/>
      <c r="D52" s="57">
        <f>PV($J$11,(IF($G$2="at beginning of period",(B52-1),B52)),0,-C52)</f>
        <v>0</v>
      </c>
    </row>
    <row r="53" spans="2:4" x14ac:dyDescent="0.25">
      <c r="B53" s="1">
        <v>44</v>
      </c>
      <c r="C53" s="7"/>
      <c r="D53" s="57">
        <f>PV($J$11,(IF($G$2="at beginning of period",(B53-1),B53)),0,-C53)</f>
        <v>0</v>
      </c>
    </row>
    <row r="54" spans="2:4" x14ac:dyDescent="0.25">
      <c r="B54" s="1">
        <v>45</v>
      </c>
      <c r="C54" s="7"/>
      <c r="D54" s="57">
        <f>PV($J$11,(IF($G$2="at beginning of period",(B54-1),B54)),0,-C54)</f>
        <v>0</v>
      </c>
    </row>
    <row r="55" spans="2:4" x14ac:dyDescent="0.25">
      <c r="B55" s="1">
        <v>46</v>
      </c>
      <c r="C55" s="7"/>
      <c r="D55" s="57">
        <f>PV($J$11,(IF($G$2="at beginning of period",(B55-1),B55)),0,-C55)</f>
        <v>0</v>
      </c>
    </row>
    <row r="56" spans="2:4" x14ac:dyDescent="0.25">
      <c r="B56" s="1">
        <v>47</v>
      </c>
      <c r="C56" s="7"/>
      <c r="D56" s="57">
        <f>PV($J$11,(IF($G$2="at beginning of period",(B56-1),B56)),0,-C56)</f>
        <v>0</v>
      </c>
    </row>
    <row r="57" spans="2:4" x14ac:dyDescent="0.25">
      <c r="B57" s="1">
        <v>48</v>
      </c>
      <c r="C57" s="7"/>
      <c r="D57" s="57">
        <f>PV($J$11,(IF($G$2="at beginning of period",(B57-1),B57)),0,-C57)</f>
        <v>0</v>
      </c>
    </row>
    <row r="58" spans="2:4" x14ac:dyDescent="0.25">
      <c r="B58" s="1">
        <v>49</v>
      </c>
      <c r="C58" s="7"/>
      <c r="D58" s="57">
        <f>PV($J$11,(IF($G$2="at beginning of period",(B58-1),B58)),0,-C58)</f>
        <v>0</v>
      </c>
    </row>
    <row r="59" spans="2:4" x14ac:dyDescent="0.25">
      <c r="B59" s="1">
        <v>50</v>
      </c>
      <c r="C59" s="7"/>
      <c r="D59" s="57">
        <f>PV($J$11,(IF($G$2="at beginning of period",(B59-1),B59)),0,-C59)</f>
        <v>0</v>
      </c>
    </row>
    <row r="60" spans="2:4" x14ac:dyDescent="0.25">
      <c r="B60" s="1">
        <v>51</v>
      </c>
      <c r="C60" s="7"/>
      <c r="D60" s="57">
        <f>PV($J$11,(IF($G$2="at beginning of period",(B60-1),B60)),0,-C60)</f>
        <v>0</v>
      </c>
    </row>
    <row r="61" spans="2:4" x14ac:dyDescent="0.25">
      <c r="B61" s="1">
        <v>52</v>
      </c>
      <c r="C61" s="7"/>
      <c r="D61" s="57">
        <f>PV($J$11,(IF($G$2="at beginning of period",(B61-1),B61)),0,-C61)</f>
        <v>0</v>
      </c>
    </row>
    <row r="62" spans="2:4" x14ac:dyDescent="0.25">
      <c r="B62" s="1">
        <v>53</v>
      </c>
      <c r="C62" s="7"/>
      <c r="D62" s="57">
        <f>PV($J$11,(IF($G$2="at beginning of period",(B62-1),B62)),0,-C62)</f>
        <v>0</v>
      </c>
    </row>
    <row r="63" spans="2:4" x14ac:dyDescent="0.25">
      <c r="B63" s="1">
        <v>54</v>
      </c>
      <c r="C63" s="7"/>
      <c r="D63" s="57">
        <f>PV($J$11,(IF($G$2="at beginning of period",(B63-1),B63)),0,-C63)</f>
        <v>0</v>
      </c>
    </row>
    <row r="64" spans="2:4" x14ac:dyDescent="0.25">
      <c r="B64" s="1">
        <v>55</v>
      </c>
      <c r="C64" s="7"/>
      <c r="D64" s="57">
        <f>PV($J$11,(IF($G$2="at beginning of period",(B64-1),B64)),0,-C64)</f>
        <v>0</v>
      </c>
    </row>
    <row r="65" spans="2:4" x14ac:dyDescent="0.25">
      <c r="B65" s="1">
        <v>56</v>
      </c>
      <c r="C65" s="7"/>
      <c r="D65" s="57">
        <f>PV($J$11,(IF($G$2="at beginning of period",(B65-1),B65)),0,-C65)</f>
        <v>0</v>
      </c>
    </row>
    <row r="66" spans="2:4" x14ac:dyDescent="0.25">
      <c r="B66" s="1">
        <v>57</v>
      </c>
      <c r="C66" s="7"/>
      <c r="D66" s="57">
        <f>PV($J$11,(IF($G$2="at beginning of period",(B66-1),B66)),0,-C66)</f>
        <v>0</v>
      </c>
    </row>
    <row r="67" spans="2:4" x14ac:dyDescent="0.25">
      <c r="B67" s="1">
        <v>58</v>
      </c>
      <c r="C67" s="7"/>
      <c r="D67" s="57">
        <f>PV($J$11,(IF($G$2="at beginning of period",(B67-1),B67)),0,-C67)</f>
        <v>0</v>
      </c>
    </row>
    <row r="68" spans="2:4" x14ac:dyDescent="0.25">
      <c r="B68" s="1">
        <v>59</v>
      </c>
      <c r="C68" s="7"/>
      <c r="D68" s="57">
        <f>PV($J$11,(IF($G$2="at beginning of period",(B68-1),B68)),0,-C68)</f>
        <v>0</v>
      </c>
    </row>
    <row r="69" spans="2:4" x14ac:dyDescent="0.25">
      <c r="B69" s="1">
        <v>60</v>
      </c>
      <c r="C69" s="7"/>
      <c r="D69" s="57">
        <f>PV($J$11,(IF($G$2="at beginning of period",(B69-1),B69)),0,-C69)</f>
        <v>0</v>
      </c>
    </row>
  </sheetData>
  <mergeCells count="7">
    <mergeCell ref="J27:J29"/>
    <mergeCell ref="F28:I29"/>
    <mergeCell ref="F4:J5"/>
    <mergeCell ref="L4:M4"/>
    <mergeCell ref="L5:M5"/>
    <mergeCell ref="B7:J8"/>
    <mergeCell ref="G17:I17"/>
  </mergeCells>
  <pageMargins left="0.25" right="0.25" top="0.75" bottom="0.75" header="0.3" footer="0.3"/>
  <pageSetup scale="75" fitToHeight="0" orientation="portrait" horizontalDpi="4294967293" verticalDpi="4294967293"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8B2F627-9A04-4BD7-80FA-44B5EE40E97B}">
          <x14:formula1>
            <xm:f>'Hidden Data'!$B$13:$B$14</xm:f>
          </x14:formula1>
          <xm:sqref>H12 G2</xm:sqref>
        </x14:dataValidation>
        <x14:dataValidation type="list" allowBlank="1" showInputMessage="1" showErrorMessage="1" xr:uid="{2F5041DF-A61B-43CC-9417-0644040AD821}">
          <x14:formula1>
            <xm:f>'Hidden Data'!$B$6:$B$9</xm:f>
          </x14:formula1>
          <xm:sqref>G10:H10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D64C-ED97-4C2D-8EDA-BAFED2471207}">
  <sheetPr>
    <tabColor rgb="FFFFC000"/>
    <pageSetUpPr fitToPage="1"/>
  </sheetPr>
  <dimension ref="A1:P69"/>
  <sheetViews>
    <sheetView zoomScale="90" zoomScaleNormal="90" workbookViewId="0">
      <pane ySplit="8" topLeftCell="A9" activePane="bottomLeft" state="frozen"/>
      <selection activeCell="N21" sqref="N21"/>
      <selection pane="bottomLeft"/>
    </sheetView>
  </sheetViews>
  <sheetFormatPr defaultColWidth="8.85546875" defaultRowHeight="15" x14ac:dyDescent="0.25"/>
  <cols>
    <col min="1" max="1" width="3" style="1" customWidth="1"/>
    <col min="2" max="2" width="8.85546875" style="1"/>
    <col min="3" max="4" width="18.5703125" style="4" customWidth="1"/>
    <col min="5" max="5" width="8.85546875" style="1"/>
    <col min="6" max="6" width="17.42578125" style="1" bestFit="1" customWidth="1"/>
    <col min="7" max="7" width="41" style="5" bestFit="1" customWidth="1"/>
    <col min="8" max="8" width="1.5703125" style="5" customWidth="1"/>
    <col min="9" max="9" width="29.7109375" style="1" bestFit="1" customWidth="1"/>
    <col min="10" max="10" width="19.140625" style="1" customWidth="1"/>
    <col min="11" max="11" width="8.85546875" style="1"/>
    <col min="12" max="12" width="31" style="1" customWidth="1"/>
    <col min="13" max="13" width="7.42578125" style="1" bestFit="1" customWidth="1"/>
    <col min="14" max="14" width="12.42578125" style="1" customWidth="1"/>
    <col min="15" max="15" width="14.28515625" style="1" bestFit="1" customWidth="1"/>
    <col min="16" max="16384" width="8.85546875" style="1"/>
  </cols>
  <sheetData>
    <row r="1" spans="1:13" ht="15.75" customHeight="1" thickBot="1" x14ac:dyDescent="0.3">
      <c r="G1" s="1"/>
      <c r="H1" s="1"/>
      <c r="I1" s="32"/>
      <c r="J1" s="32"/>
      <c r="K1" s="32"/>
    </row>
    <row r="2" spans="1:13" ht="15.75" hidden="1" customHeight="1" x14ac:dyDescent="0.25">
      <c r="F2" s="54" t="s">
        <v>48</v>
      </c>
      <c r="G2" s="50" t="s">
        <v>50</v>
      </c>
      <c r="H2" s="1"/>
      <c r="I2" s="32"/>
      <c r="J2" s="32"/>
      <c r="K2" s="32"/>
    </row>
    <row r="3" spans="1:13" ht="15.75" hidden="1" customHeight="1" thickBot="1" x14ac:dyDescent="0.3">
      <c r="G3" s="1"/>
      <c r="H3" s="1"/>
      <c r="I3" s="32"/>
      <c r="J3" s="32"/>
      <c r="K3" s="32"/>
    </row>
    <row r="4" spans="1:13" ht="19.5" customHeight="1" thickBot="1" x14ac:dyDescent="0.35">
      <c r="B4" s="3"/>
      <c r="F4" s="95" t="s">
        <v>22</v>
      </c>
      <c r="G4" s="96"/>
      <c r="H4" s="96"/>
      <c r="I4" s="96"/>
      <c r="J4" s="97"/>
      <c r="K4" s="32"/>
      <c r="L4" s="82" t="s">
        <v>14</v>
      </c>
      <c r="M4" s="83"/>
    </row>
    <row r="5" spans="1:13" ht="20.25" customHeight="1" thickBot="1" x14ac:dyDescent="0.35">
      <c r="B5" s="3"/>
      <c r="F5" s="98"/>
      <c r="G5" s="99"/>
      <c r="H5" s="99"/>
      <c r="I5" s="99"/>
      <c r="J5" s="100"/>
      <c r="K5" s="32"/>
      <c r="L5" s="84" t="s">
        <v>15</v>
      </c>
      <c r="M5" s="85"/>
    </row>
    <row r="6" spans="1:13" ht="20.25" customHeight="1" thickBot="1" x14ac:dyDescent="0.35">
      <c r="B6" s="3"/>
      <c r="F6" s="30"/>
      <c r="G6" s="30"/>
      <c r="H6" s="30"/>
      <c r="I6" s="30"/>
      <c r="J6" s="30"/>
      <c r="L6" s="31"/>
    </row>
    <row r="7" spans="1:13" ht="19.5" customHeight="1" x14ac:dyDescent="0.25">
      <c r="B7" s="89" t="s">
        <v>16</v>
      </c>
      <c r="C7" s="90"/>
      <c r="D7" s="90"/>
      <c r="E7" s="90"/>
      <c r="F7" s="90"/>
      <c r="G7" s="90"/>
      <c r="H7" s="90"/>
      <c r="I7" s="90"/>
      <c r="J7" s="91"/>
    </row>
    <row r="8" spans="1:13" ht="15.75" thickBot="1" x14ac:dyDescent="0.3">
      <c r="B8" s="92"/>
      <c r="C8" s="93"/>
      <c r="D8" s="93"/>
      <c r="E8" s="93"/>
      <c r="F8" s="93"/>
      <c r="G8" s="93"/>
      <c r="H8" s="93"/>
      <c r="I8" s="93"/>
      <c r="J8" s="94"/>
    </row>
    <row r="9" spans="1:13" ht="23.25" customHeight="1" x14ac:dyDescent="0.25">
      <c r="B9" s="75" t="s">
        <v>3</v>
      </c>
      <c r="C9" s="76" t="s">
        <v>43</v>
      </c>
      <c r="D9" s="76" t="s">
        <v>2</v>
      </c>
      <c r="K9" s="6"/>
    </row>
    <row r="10" spans="1:13" ht="15" customHeight="1" x14ac:dyDescent="0.25">
      <c r="A10" s="77"/>
      <c r="B10" s="1">
        <v>1</v>
      </c>
      <c r="C10" s="7">
        <v>50000</v>
      </c>
      <c r="D10" s="57">
        <f>PV($J$11,(IF($G$2="at beginning of period",(B10-1),B10)),0,-C10)</f>
        <v>49441.313161277561</v>
      </c>
      <c r="F10" s="54" t="s">
        <v>21</v>
      </c>
      <c r="G10" s="25" t="s">
        <v>7</v>
      </c>
      <c r="I10" s="26" t="s">
        <v>19</v>
      </c>
      <c r="J10" s="27">
        <f>VLOOKUP(G10,'Hidden Data'!B6:D9,3,FALSE)</f>
        <v>2</v>
      </c>
      <c r="K10" s="6"/>
    </row>
    <row r="11" spans="1:13" x14ac:dyDescent="0.25">
      <c r="A11" s="77"/>
      <c r="B11" s="1">
        <v>2</v>
      </c>
      <c r="C11" s="78">
        <v>50000</v>
      </c>
      <c r="D11" s="79">
        <f>PV($J$11,(IF($G$2="at beginning of period",(B11-1),B11)),0,-C11)</f>
        <v>48888.868942230351</v>
      </c>
      <c r="F11" s="55" t="s">
        <v>13</v>
      </c>
      <c r="G11" s="56">
        <v>2.2599999999999999E-2</v>
      </c>
      <c r="H11" s="52"/>
      <c r="I11" s="26" t="s">
        <v>20</v>
      </c>
      <c r="J11" s="9">
        <f>+G11/J10</f>
        <v>1.1299999999999999E-2</v>
      </c>
      <c r="K11" s="6"/>
    </row>
    <row r="12" spans="1:13" x14ac:dyDescent="0.25">
      <c r="A12" s="77"/>
      <c r="B12" s="1">
        <v>3</v>
      </c>
      <c r="C12" s="78">
        <v>50000</v>
      </c>
      <c r="D12" s="79">
        <f>PV($J$11,(IF($G$2="at beginning of period",(B12-1),B12)),0,-C12)</f>
        <v>48342.597589469347</v>
      </c>
      <c r="G12" s="1"/>
      <c r="H12" s="53"/>
      <c r="I12" s="11"/>
      <c r="J12" s="6"/>
    </row>
    <row r="13" spans="1:13" x14ac:dyDescent="0.25">
      <c r="A13" s="77"/>
      <c r="B13" s="1">
        <v>4</v>
      </c>
      <c r="C13" s="78">
        <v>50000</v>
      </c>
      <c r="D13" s="79">
        <f>PV($J$11,(IF($G$2="at beginning of period",(B13-1),B13)),0,-C13)</f>
        <v>47802.430129011511</v>
      </c>
    </row>
    <row r="14" spans="1:13" x14ac:dyDescent="0.25">
      <c r="A14" s="77"/>
      <c r="B14" s="1">
        <v>5</v>
      </c>
      <c r="C14" s="78">
        <v>50000</v>
      </c>
      <c r="D14" s="79">
        <f>PV($J$11,(IF($G$2="at beginning of period",(B14-1),B14)),0,-C14)</f>
        <v>47268.298357570951</v>
      </c>
      <c r="I14" s="28" t="s">
        <v>17</v>
      </c>
      <c r="J14" s="29">
        <f>SUM(C:C)</f>
        <v>450000</v>
      </c>
    </row>
    <row r="15" spans="1:13" x14ac:dyDescent="0.25">
      <c r="A15" s="77"/>
      <c r="B15" s="1">
        <v>6</v>
      </c>
      <c r="C15" s="78">
        <v>50000</v>
      </c>
      <c r="D15" s="79">
        <f>PV($J$11,(IF($G$2="at beginning of period",(B15-1),B15)),0,-C15)</f>
        <v>46740.134833947341</v>
      </c>
      <c r="I15" s="24" t="s">
        <v>18</v>
      </c>
      <c r="J15" s="10">
        <f>SUM(D:D)</f>
        <v>425593.75299989927</v>
      </c>
    </row>
    <row r="16" spans="1:13" x14ac:dyDescent="0.25">
      <c r="A16" s="77"/>
      <c r="B16" s="1">
        <v>7</v>
      </c>
      <c r="C16" s="78">
        <v>50000</v>
      </c>
      <c r="D16" s="79">
        <f>PV($J$11,(IF($G$2="at beginning of period",(B16-1),B16)),0,-C16)</f>
        <v>46217.872870510575</v>
      </c>
    </row>
    <row r="17" spans="1:16" x14ac:dyDescent="0.25">
      <c r="A17" s="77"/>
      <c r="B17" s="1">
        <v>8</v>
      </c>
      <c r="C17" s="78">
        <v>50000</v>
      </c>
      <c r="D17" s="79">
        <f>PV($J$11,(IF($G$2="at beginning of period",(B17-1),B17)),0,-C17)</f>
        <v>45701.446524780557</v>
      </c>
      <c r="G17" s="86" t="s">
        <v>42</v>
      </c>
      <c r="H17" s="87"/>
      <c r="I17" s="88"/>
      <c r="J17" s="74"/>
    </row>
    <row r="18" spans="1:16" ht="15.75" thickBot="1" x14ac:dyDescent="0.3">
      <c r="A18" s="77"/>
      <c r="B18" s="1">
        <v>9</v>
      </c>
      <c r="C18" s="78">
        <v>50000</v>
      </c>
      <c r="D18" s="57">
        <f>PV($J$11,(IF($G$2="at beginning of period",(B18-1),B18)),0,-C18)</f>
        <v>45190.790591101104</v>
      </c>
      <c r="G18" s="1"/>
      <c r="H18" s="1"/>
      <c r="J18" s="6"/>
    </row>
    <row r="19" spans="1:16" ht="16.5" thickBot="1" x14ac:dyDescent="0.3">
      <c r="B19" s="1">
        <v>10</v>
      </c>
      <c r="C19" s="7"/>
      <c r="D19" s="57">
        <f>PV($J$11,(IF($G$2="at beginning of period",(B19-1),B19)),0,-C19)</f>
        <v>0</v>
      </c>
      <c r="G19" s="48"/>
      <c r="H19" s="51"/>
      <c r="I19" s="49" t="s">
        <v>45</v>
      </c>
      <c r="J19" s="47">
        <f>J15+J17</f>
        <v>425593.75299989927</v>
      </c>
    </row>
    <row r="20" spans="1:16" x14ac:dyDescent="0.25">
      <c r="B20" s="1">
        <v>11</v>
      </c>
      <c r="C20" s="7"/>
      <c r="D20" s="57">
        <f>PV($J$11,(IF($G$2="at beginning of period",(B20-1),B20)),0,-C20)</f>
        <v>0</v>
      </c>
    </row>
    <row r="21" spans="1:16" ht="15.75" customHeight="1" x14ac:dyDescent="0.25">
      <c r="B21" s="1">
        <v>12</v>
      </c>
      <c r="C21" s="7"/>
      <c r="D21" s="57">
        <f>PV($J$11,(IF($G$2="at beginning of period",(B21-1),B21)),0,-C21)</f>
        <v>0</v>
      </c>
    </row>
    <row r="22" spans="1:16" ht="15.75" thickBot="1" x14ac:dyDescent="0.3">
      <c r="B22" s="1">
        <v>13</v>
      </c>
      <c r="C22" s="7"/>
      <c r="D22" s="57">
        <f>PV($J$11,(IF($G$2="at beginning of period",(B22-1),B22)),0,-C22)</f>
        <v>0</v>
      </c>
    </row>
    <row r="23" spans="1:16" ht="15" customHeight="1" x14ac:dyDescent="0.25">
      <c r="B23" s="1">
        <v>14</v>
      </c>
      <c r="C23" s="7"/>
      <c r="D23" s="57">
        <f>PV($J$11,(IF($G$2="at beginning of period",(B23-1),B23)),0,-C23)</f>
        <v>0</v>
      </c>
      <c r="F23" s="58" t="s">
        <v>12</v>
      </c>
      <c r="G23" s="59"/>
      <c r="H23" s="59"/>
      <c r="I23" s="60"/>
      <c r="J23" s="61"/>
      <c r="O23" s="4"/>
      <c r="P23" s="4"/>
    </row>
    <row r="24" spans="1:16" ht="15" customHeight="1" x14ac:dyDescent="0.25">
      <c r="B24" s="1">
        <v>15</v>
      </c>
      <c r="C24" s="7"/>
      <c r="D24" s="57">
        <f>PV($J$11,(IF($G$2="at beginning of period",(B24-1),B24)),0,-C24)</f>
        <v>0</v>
      </c>
      <c r="F24" s="62" t="s">
        <v>23</v>
      </c>
      <c r="G24" s="63"/>
      <c r="H24" s="63"/>
      <c r="I24" s="64"/>
      <c r="J24" s="65"/>
      <c r="O24" s="4"/>
      <c r="P24" s="4"/>
    </row>
    <row r="25" spans="1:16" ht="15" customHeight="1" x14ac:dyDescent="0.25">
      <c r="B25" s="1">
        <v>16</v>
      </c>
      <c r="C25" s="7"/>
      <c r="D25" s="57">
        <f>PV($J$11,(IF($G$2="at beginning of period",(B25-1),B25)),0,-C25)</f>
        <v>0</v>
      </c>
      <c r="F25" s="62" t="s">
        <v>24</v>
      </c>
      <c r="G25" s="63"/>
      <c r="H25" s="63"/>
      <c r="I25" s="64"/>
      <c r="J25" s="65"/>
      <c r="O25" s="4"/>
      <c r="P25" s="4"/>
    </row>
    <row r="26" spans="1:16" ht="17.25" customHeight="1" x14ac:dyDescent="0.25">
      <c r="B26" s="1">
        <v>17</v>
      </c>
      <c r="C26" s="7"/>
      <c r="D26" s="57">
        <f>PV($J$11,(IF($G$2="at beginning of period",(B26-1),B26)),0,-C26)</f>
        <v>0</v>
      </c>
      <c r="F26" s="62" t="s">
        <v>25</v>
      </c>
      <c r="G26" s="63"/>
      <c r="H26" s="63"/>
      <c r="I26" s="64"/>
      <c r="J26" s="66"/>
      <c r="O26" s="4"/>
      <c r="P26" s="4"/>
    </row>
    <row r="27" spans="1:16" x14ac:dyDescent="0.25">
      <c r="B27" s="1">
        <v>18</v>
      </c>
      <c r="C27" s="7"/>
      <c r="D27" s="57">
        <f>PV($J$11,(IF($G$2="at beginning of period",(B27-1),B27)),0,-C27)</f>
        <v>0</v>
      </c>
      <c r="F27" s="62" t="s">
        <v>26</v>
      </c>
      <c r="G27" s="63"/>
      <c r="H27" s="63"/>
      <c r="I27" s="64"/>
      <c r="J27" s="101" t="s">
        <v>11</v>
      </c>
    </row>
    <row r="28" spans="1:16" x14ac:dyDescent="0.25">
      <c r="B28" s="1">
        <v>19</v>
      </c>
      <c r="C28" s="7"/>
      <c r="D28" s="57">
        <f>PV($J$11,(IF($G$2="at beginning of period",(B28-1),B28)),0,-C28)</f>
        <v>0</v>
      </c>
      <c r="F28" s="80" t="s">
        <v>44</v>
      </c>
      <c r="G28" s="81"/>
      <c r="H28" s="81"/>
      <c r="I28" s="81"/>
      <c r="J28" s="101"/>
      <c r="O28" s="4"/>
      <c r="P28" s="4"/>
    </row>
    <row r="29" spans="1:16" ht="15" customHeight="1" x14ac:dyDescent="0.25">
      <c r="B29" s="1">
        <v>20</v>
      </c>
      <c r="C29" s="7"/>
      <c r="D29" s="57">
        <f>PV($J$11,(IF($G$2="at beginning of period",(B29-1),B29)),0,-C29)</f>
        <v>0</v>
      </c>
      <c r="F29" s="80"/>
      <c r="G29" s="81"/>
      <c r="H29" s="81"/>
      <c r="I29" s="81"/>
      <c r="J29" s="102"/>
      <c r="O29" s="4"/>
      <c r="P29" s="4"/>
    </row>
    <row r="30" spans="1:16" ht="15.75" customHeight="1" x14ac:dyDescent="0.25">
      <c r="B30" s="1">
        <v>21</v>
      </c>
      <c r="C30" s="7"/>
      <c r="D30" s="57">
        <f>PV($J$11,(IF($G$2="at beginning of period",(B30-1),B30)),0,-C30)</f>
        <v>0</v>
      </c>
      <c r="F30" s="62" t="s">
        <v>28</v>
      </c>
      <c r="G30" s="63"/>
      <c r="H30" s="63"/>
      <c r="I30" s="67">
        <v>4.4999999999999998E-2</v>
      </c>
      <c r="J30" s="65">
        <f>+I30/12</f>
        <v>3.7499999999999999E-3</v>
      </c>
      <c r="O30" s="4"/>
      <c r="P30" s="4"/>
    </row>
    <row r="31" spans="1:16" x14ac:dyDescent="0.25">
      <c r="B31" s="1">
        <v>22</v>
      </c>
      <c r="C31" s="7"/>
      <c r="D31" s="57">
        <f>PV($J$11,(IF($G$2="at beginning of period",(B31-1),B31)),0,-C31)</f>
        <v>0</v>
      </c>
      <c r="F31" s="62" t="s">
        <v>27</v>
      </c>
      <c r="G31" s="63"/>
      <c r="H31" s="63"/>
      <c r="I31" s="68">
        <v>4.4999999999999998E-2</v>
      </c>
      <c r="J31" s="65">
        <f>+I31/12</f>
        <v>3.7499999999999999E-3</v>
      </c>
      <c r="O31" s="4"/>
      <c r="P31" s="4"/>
    </row>
    <row r="32" spans="1:16" x14ac:dyDescent="0.25">
      <c r="B32" s="1">
        <v>23</v>
      </c>
      <c r="C32" s="7"/>
      <c r="D32" s="57">
        <f>PV($J$11,(IF($G$2="at beginning of period",(B32-1),B32)),0,-C32)</f>
        <v>0</v>
      </c>
      <c r="F32" s="69"/>
      <c r="G32" s="63"/>
      <c r="H32" s="63"/>
      <c r="I32" s="64"/>
      <c r="J32" s="65"/>
      <c r="O32" s="4"/>
      <c r="P32" s="4"/>
    </row>
    <row r="33" spans="2:10" ht="15.75" thickBot="1" x14ac:dyDescent="0.3">
      <c r="B33" s="1">
        <v>24</v>
      </c>
      <c r="C33" s="7"/>
      <c r="D33" s="57">
        <f>PV($J$11,(IF($G$2="at beginning of period",(B33-1),B33)),0,-C33)</f>
        <v>0</v>
      </c>
      <c r="F33" s="70" t="s">
        <v>10</v>
      </c>
      <c r="G33" s="71"/>
      <c r="H33" s="71"/>
      <c r="I33" s="72"/>
      <c r="J33" s="73"/>
    </row>
    <row r="34" spans="2:10" x14ac:dyDescent="0.25">
      <c r="B34" s="1">
        <v>25</v>
      </c>
      <c r="C34" s="7"/>
      <c r="D34" s="57">
        <f>PV($J$11,(IF($G$2="at beginning of period",(B34-1),B34)),0,-C34)</f>
        <v>0</v>
      </c>
    </row>
    <row r="35" spans="2:10" x14ac:dyDescent="0.25">
      <c r="B35" s="1">
        <v>26</v>
      </c>
      <c r="C35" s="7"/>
      <c r="D35" s="57">
        <f>PV($J$11,(IF($G$2="at beginning of period",(B35-1),B35)),0,-C35)</f>
        <v>0</v>
      </c>
    </row>
    <row r="36" spans="2:10" ht="15" customHeight="1" x14ac:dyDescent="0.25">
      <c r="B36" s="1">
        <v>27</v>
      </c>
      <c r="C36" s="7"/>
      <c r="D36" s="57">
        <f>PV($J$11,(IF($G$2="at beginning of period",(B36-1),B36)),0,-C36)</f>
        <v>0</v>
      </c>
    </row>
    <row r="37" spans="2:10" ht="16.5" customHeight="1" x14ac:dyDescent="0.25">
      <c r="B37" s="1">
        <v>28</v>
      </c>
      <c r="C37" s="7"/>
      <c r="D37" s="57">
        <f>PV($J$11,(IF($G$2="at beginning of period",(B37-1),B37)),0,-C37)</f>
        <v>0</v>
      </c>
    </row>
    <row r="38" spans="2:10" x14ac:dyDescent="0.25">
      <c r="B38" s="1">
        <v>29</v>
      </c>
      <c r="C38" s="7"/>
      <c r="D38" s="57">
        <f>PV($J$11,(IF($G$2="at beginning of period",(B38-1),B38)),0,-C38)</f>
        <v>0</v>
      </c>
    </row>
    <row r="39" spans="2:10" x14ac:dyDescent="0.25">
      <c r="B39" s="1">
        <v>30</v>
      </c>
      <c r="C39" s="7"/>
      <c r="D39" s="57">
        <f>PV($J$11,(IF($G$2="at beginning of period",(B39-1),B39)),0,-C39)</f>
        <v>0</v>
      </c>
    </row>
    <row r="40" spans="2:10" x14ac:dyDescent="0.25">
      <c r="B40" s="1">
        <v>31</v>
      </c>
      <c r="C40" s="7"/>
      <c r="D40" s="57">
        <f>PV($J$11,(IF($G$2="at beginning of period",(B40-1),B40)),0,-C40)</f>
        <v>0</v>
      </c>
    </row>
    <row r="41" spans="2:10" x14ac:dyDescent="0.25">
      <c r="B41" s="1">
        <v>32</v>
      </c>
      <c r="C41" s="7"/>
      <c r="D41" s="57">
        <f>PV($J$11,(IF($G$2="at beginning of period",(B41-1),B41)),0,-C41)</f>
        <v>0</v>
      </c>
    </row>
    <row r="42" spans="2:10" x14ac:dyDescent="0.25">
      <c r="B42" s="1">
        <v>33</v>
      </c>
      <c r="C42" s="7"/>
      <c r="D42" s="57">
        <f>PV($J$11,(IF($G$2="at beginning of period",(B42-1),B42)),0,-C42)</f>
        <v>0</v>
      </c>
    </row>
    <row r="43" spans="2:10" x14ac:dyDescent="0.25">
      <c r="B43" s="1">
        <v>34</v>
      </c>
      <c r="C43" s="7"/>
      <c r="D43" s="57">
        <f>PV($J$11,(IF($G$2="at beginning of period",(B43-1),B43)),0,-C43)</f>
        <v>0</v>
      </c>
    </row>
    <row r="44" spans="2:10" x14ac:dyDescent="0.25">
      <c r="B44" s="1">
        <v>35</v>
      </c>
      <c r="C44" s="7"/>
      <c r="D44" s="57">
        <f>PV($J$11,(IF($G$2="at beginning of period",(B44-1),B44)),0,-C44)</f>
        <v>0</v>
      </c>
    </row>
    <row r="45" spans="2:10" x14ac:dyDescent="0.25">
      <c r="B45" s="1">
        <v>36</v>
      </c>
      <c r="C45" s="7"/>
      <c r="D45" s="57">
        <f>PV($J$11,(IF($G$2="at beginning of period",(B45-1),B45)),0,-C45)</f>
        <v>0</v>
      </c>
    </row>
    <row r="46" spans="2:10" x14ac:dyDescent="0.25">
      <c r="B46" s="1">
        <v>37</v>
      </c>
      <c r="C46" s="7"/>
      <c r="D46" s="57">
        <f>PV($J$11,(IF($G$2="at beginning of period",(B46-1),B46)),0,-C46)</f>
        <v>0</v>
      </c>
    </row>
    <row r="47" spans="2:10" x14ac:dyDescent="0.25">
      <c r="B47" s="1">
        <v>38</v>
      </c>
      <c r="C47" s="7"/>
      <c r="D47" s="57">
        <f>PV($J$11,(IF($G$2="at beginning of period",(B47-1),B47)),0,-C47)</f>
        <v>0</v>
      </c>
    </row>
    <row r="48" spans="2:10" x14ac:dyDescent="0.25">
      <c r="B48" s="1">
        <v>39</v>
      </c>
      <c r="C48" s="7"/>
      <c r="D48" s="57">
        <f>PV($J$11,(IF($G$2="at beginning of period",(B48-1),B48)),0,-C48)</f>
        <v>0</v>
      </c>
    </row>
    <row r="49" spans="2:4" x14ac:dyDescent="0.25">
      <c r="B49" s="1">
        <v>40</v>
      </c>
      <c r="C49" s="7"/>
      <c r="D49" s="57">
        <f>PV($J$11,(IF($G$2="at beginning of period",(B49-1),B49)),0,-C49)</f>
        <v>0</v>
      </c>
    </row>
    <row r="50" spans="2:4" x14ac:dyDescent="0.25">
      <c r="B50" s="1">
        <v>41</v>
      </c>
      <c r="C50" s="7"/>
      <c r="D50" s="57">
        <f>PV($J$11,(IF($G$2="at beginning of period",(B50-1),B50)),0,-C50)</f>
        <v>0</v>
      </c>
    </row>
    <row r="51" spans="2:4" x14ac:dyDescent="0.25">
      <c r="B51" s="1">
        <v>42</v>
      </c>
      <c r="C51" s="7"/>
      <c r="D51" s="57">
        <f>PV($J$11,(IF($G$2="at beginning of period",(B51-1),B51)),0,-C51)</f>
        <v>0</v>
      </c>
    </row>
    <row r="52" spans="2:4" x14ac:dyDescent="0.25">
      <c r="B52" s="1">
        <v>43</v>
      </c>
      <c r="C52" s="7"/>
      <c r="D52" s="57">
        <f>PV($J$11,(IF($G$2="at beginning of period",(B52-1),B52)),0,-C52)</f>
        <v>0</v>
      </c>
    </row>
    <row r="53" spans="2:4" x14ac:dyDescent="0.25">
      <c r="B53" s="1">
        <v>44</v>
      </c>
      <c r="C53" s="7"/>
      <c r="D53" s="57">
        <f>PV($J$11,(IF($G$2="at beginning of period",(B53-1),B53)),0,-C53)</f>
        <v>0</v>
      </c>
    </row>
    <row r="54" spans="2:4" x14ac:dyDescent="0.25">
      <c r="B54" s="1">
        <v>45</v>
      </c>
      <c r="C54" s="7"/>
      <c r="D54" s="57">
        <f>PV($J$11,(IF($G$2="at beginning of period",(B54-1),B54)),0,-C54)</f>
        <v>0</v>
      </c>
    </row>
    <row r="55" spans="2:4" x14ac:dyDescent="0.25">
      <c r="B55" s="1">
        <v>46</v>
      </c>
      <c r="C55" s="7"/>
      <c r="D55" s="57">
        <f>PV($J$11,(IF($G$2="at beginning of period",(B55-1),B55)),0,-C55)</f>
        <v>0</v>
      </c>
    </row>
    <row r="56" spans="2:4" x14ac:dyDescent="0.25">
      <c r="B56" s="1">
        <v>47</v>
      </c>
      <c r="C56" s="7"/>
      <c r="D56" s="57">
        <f>PV($J$11,(IF($G$2="at beginning of period",(B56-1),B56)),0,-C56)</f>
        <v>0</v>
      </c>
    </row>
    <row r="57" spans="2:4" x14ac:dyDescent="0.25">
      <c r="B57" s="1">
        <v>48</v>
      </c>
      <c r="C57" s="7"/>
      <c r="D57" s="57">
        <f>PV($J$11,(IF($G$2="at beginning of period",(B57-1),B57)),0,-C57)</f>
        <v>0</v>
      </c>
    </row>
    <row r="58" spans="2:4" x14ac:dyDescent="0.25">
      <c r="B58" s="1">
        <v>49</v>
      </c>
      <c r="C58" s="7"/>
      <c r="D58" s="57">
        <f>PV($J$11,(IF($G$2="at beginning of period",(B58-1),B58)),0,-C58)</f>
        <v>0</v>
      </c>
    </row>
    <row r="59" spans="2:4" x14ac:dyDescent="0.25">
      <c r="B59" s="1">
        <v>50</v>
      </c>
      <c r="C59" s="7"/>
      <c r="D59" s="57">
        <f>PV($J$11,(IF($G$2="at beginning of period",(B59-1),B59)),0,-C59)</f>
        <v>0</v>
      </c>
    </row>
    <row r="60" spans="2:4" x14ac:dyDescent="0.25">
      <c r="B60" s="1">
        <v>51</v>
      </c>
      <c r="C60" s="7"/>
      <c r="D60" s="57">
        <f>PV($J$11,(IF($G$2="at beginning of period",(B60-1),B60)),0,-C60)</f>
        <v>0</v>
      </c>
    </row>
    <row r="61" spans="2:4" x14ac:dyDescent="0.25">
      <c r="B61" s="1">
        <v>52</v>
      </c>
      <c r="C61" s="7"/>
      <c r="D61" s="57">
        <f>PV($J$11,(IF($G$2="at beginning of period",(B61-1),B61)),0,-C61)</f>
        <v>0</v>
      </c>
    </row>
    <row r="62" spans="2:4" x14ac:dyDescent="0.25">
      <c r="B62" s="1">
        <v>53</v>
      </c>
      <c r="C62" s="7"/>
      <c r="D62" s="57">
        <f>PV($J$11,(IF($G$2="at beginning of period",(B62-1),B62)),0,-C62)</f>
        <v>0</v>
      </c>
    </row>
    <row r="63" spans="2:4" x14ac:dyDescent="0.25">
      <c r="B63" s="1">
        <v>54</v>
      </c>
      <c r="C63" s="7"/>
      <c r="D63" s="57">
        <f>PV($J$11,(IF($G$2="at beginning of period",(B63-1),B63)),0,-C63)</f>
        <v>0</v>
      </c>
    </row>
    <row r="64" spans="2:4" x14ac:dyDescent="0.25">
      <c r="B64" s="1">
        <v>55</v>
      </c>
      <c r="C64" s="7"/>
      <c r="D64" s="57">
        <f>PV($J$11,(IF($G$2="at beginning of period",(B64-1),B64)),0,-C64)</f>
        <v>0</v>
      </c>
    </row>
    <row r="65" spans="2:4" x14ac:dyDescent="0.25">
      <c r="B65" s="1">
        <v>56</v>
      </c>
      <c r="C65" s="7"/>
      <c r="D65" s="57">
        <f>PV($J$11,(IF($G$2="at beginning of period",(B65-1),B65)),0,-C65)</f>
        <v>0</v>
      </c>
    </row>
    <row r="66" spans="2:4" x14ac:dyDescent="0.25">
      <c r="B66" s="1">
        <v>57</v>
      </c>
      <c r="C66" s="7"/>
      <c r="D66" s="57">
        <f>PV($J$11,(IF($G$2="at beginning of period",(B66-1),B66)),0,-C66)</f>
        <v>0</v>
      </c>
    </row>
    <row r="67" spans="2:4" x14ac:dyDescent="0.25">
      <c r="B67" s="1">
        <v>58</v>
      </c>
      <c r="C67" s="7"/>
      <c r="D67" s="57">
        <f>PV($J$11,(IF($G$2="at beginning of period",(B67-1),B67)),0,-C67)</f>
        <v>0</v>
      </c>
    </row>
    <row r="68" spans="2:4" x14ac:dyDescent="0.25">
      <c r="B68" s="1">
        <v>59</v>
      </c>
      <c r="C68" s="7"/>
      <c r="D68" s="57">
        <f>PV($J$11,(IF($G$2="at beginning of period",(B68-1),B68)),0,-C68)</f>
        <v>0</v>
      </c>
    </row>
    <row r="69" spans="2:4" x14ac:dyDescent="0.25">
      <c r="B69" s="1">
        <v>60</v>
      </c>
      <c r="C69" s="7"/>
      <c r="D69" s="57">
        <f>PV($J$11,(IF($G$2="at beginning of period",(B69-1),B69)),0,-C69)</f>
        <v>0</v>
      </c>
    </row>
  </sheetData>
  <mergeCells count="7">
    <mergeCell ref="J27:J29"/>
    <mergeCell ref="F28:I29"/>
    <mergeCell ref="F4:J5"/>
    <mergeCell ref="L4:M4"/>
    <mergeCell ref="L5:M5"/>
    <mergeCell ref="B7:J8"/>
    <mergeCell ref="G17:I17"/>
  </mergeCells>
  <pageMargins left="0.25" right="0.25" top="0.75" bottom="0.75" header="0.3" footer="0.3"/>
  <pageSetup scale="75" fitToHeight="0" orientation="portrait" horizontalDpi="4294967293" verticalDpi="4294967293"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9687A5E-B2CE-4D36-BB78-2A0E95629522}">
          <x14:formula1>
            <xm:f>'Hidden Data'!$B$13:$B$14</xm:f>
          </x14:formula1>
          <xm:sqref>H12 G2</xm:sqref>
        </x14:dataValidation>
        <x14:dataValidation type="list" allowBlank="1" showInputMessage="1" showErrorMessage="1" xr:uid="{0AE71987-C25C-4E1B-BEC8-492C878EC15C}">
          <x14:formula1>
            <xm:f>'Hidden Data'!$B$6:$B$9</xm:f>
          </x14:formula1>
          <xm:sqref>G10:H10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D66D6-BF16-46CD-BBBE-2D25F6719143}">
  <sheetPr>
    <tabColor rgb="FFFFC000"/>
    <pageSetUpPr fitToPage="1"/>
  </sheetPr>
  <dimension ref="A1:P69"/>
  <sheetViews>
    <sheetView zoomScale="90" zoomScaleNormal="90" workbookViewId="0">
      <pane ySplit="8" topLeftCell="A9" activePane="bottomLeft" state="frozen"/>
      <selection activeCell="N21" sqref="N21"/>
      <selection pane="bottomLeft"/>
    </sheetView>
  </sheetViews>
  <sheetFormatPr defaultColWidth="8.85546875" defaultRowHeight="15" x14ac:dyDescent="0.25"/>
  <cols>
    <col min="1" max="1" width="3" style="1" customWidth="1"/>
    <col min="2" max="2" width="8.85546875" style="1"/>
    <col min="3" max="4" width="18.5703125" style="4" customWidth="1"/>
    <col min="5" max="5" width="8.85546875" style="1"/>
    <col min="6" max="6" width="17.42578125" style="1" bestFit="1" customWidth="1"/>
    <col min="7" max="7" width="41" style="5" bestFit="1" customWidth="1"/>
    <col min="8" max="8" width="1.5703125" style="5" customWidth="1"/>
    <col min="9" max="9" width="29.7109375" style="1" bestFit="1" customWidth="1"/>
    <col min="10" max="10" width="19.140625" style="1" customWidth="1"/>
    <col min="11" max="11" width="8.85546875" style="1"/>
    <col min="12" max="12" width="31" style="1" customWidth="1"/>
    <col min="13" max="13" width="7.42578125" style="1" bestFit="1" customWidth="1"/>
    <col min="14" max="14" width="12.42578125" style="1" customWidth="1"/>
    <col min="15" max="15" width="14.28515625" style="1" bestFit="1" customWidth="1"/>
    <col min="16" max="16384" width="8.85546875" style="1"/>
  </cols>
  <sheetData>
    <row r="1" spans="1:13" ht="15.75" customHeight="1" thickBot="1" x14ac:dyDescent="0.3">
      <c r="G1" s="1"/>
      <c r="H1" s="1"/>
      <c r="I1" s="32"/>
      <c r="J1" s="32"/>
      <c r="K1" s="32"/>
    </row>
    <row r="2" spans="1:13" ht="15.75" hidden="1" customHeight="1" x14ac:dyDescent="0.25">
      <c r="F2" s="54" t="s">
        <v>48</v>
      </c>
      <c r="G2" s="50" t="s">
        <v>50</v>
      </c>
      <c r="H2" s="1"/>
      <c r="I2" s="32"/>
      <c r="J2" s="32"/>
      <c r="K2" s="32"/>
    </row>
    <row r="3" spans="1:13" ht="15.75" hidden="1" customHeight="1" thickBot="1" x14ac:dyDescent="0.3">
      <c r="G3" s="1"/>
      <c r="H3" s="1"/>
      <c r="I3" s="32"/>
      <c r="J3" s="32"/>
      <c r="K3" s="32"/>
    </row>
    <row r="4" spans="1:13" ht="19.5" customHeight="1" thickBot="1" x14ac:dyDescent="0.35">
      <c r="B4" s="3"/>
      <c r="F4" s="95" t="s">
        <v>22</v>
      </c>
      <c r="G4" s="96"/>
      <c r="H4" s="96"/>
      <c r="I4" s="96"/>
      <c r="J4" s="97"/>
      <c r="K4" s="32"/>
      <c r="L4" s="82" t="s">
        <v>14</v>
      </c>
      <c r="M4" s="83"/>
    </row>
    <row r="5" spans="1:13" ht="20.25" customHeight="1" thickBot="1" x14ac:dyDescent="0.35">
      <c r="B5" s="3"/>
      <c r="F5" s="98"/>
      <c r="G5" s="99"/>
      <c r="H5" s="99"/>
      <c r="I5" s="99"/>
      <c r="J5" s="100"/>
      <c r="K5" s="32"/>
      <c r="L5" s="84" t="s">
        <v>15</v>
      </c>
      <c r="M5" s="85"/>
    </row>
    <row r="6" spans="1:13" ht="20.25" customHeight="1" thickBot="1" x14ac:dyDescent="0.35">
      <c r="B6" s="3"/>
      <c r="F6" s="30"/>
      <c r="G6" s="30"/>
      <c r="H6" s="30"/>
      <c r="I6" s="30"/>
      <c r="J6" s="30"/>
      <c r="L6" s="31"/>
    </row>
    <row r="7" spans="1:13" ht="19.5" customHeight="1" x14ac:dyDescent="0.25">
      <c r="B7" s="89" t="s">
        <v>16</v>
      </c>
      <c r="C7" s="90"/>
      <c r="D7" s="90"/>
      <c r="E7" s="90"/>
      <c r="F7" s="90"/>
      <c r="G7" s="90"/>
      <c r="H7" s="90"/>
      <c r="I7" s="90"/>
      <c r="J7" s="91"/>
    </row>
    <row r="8" spans="1:13" ht="15.75" thickBot="1" x14ac:dyDescent="0.3">
      <c r="B8" s="92"/>
      <c r="C8" s="93"/>
      <c r="D8" s="93"/>
      <c r="E8" s="93"/>
      <c r="F8" s="93"/>
      <c r="G8" s="93"/>
      <c r="H8" s="93"/>
      <c r="I8" s="93"/>
      <c r="J8" s="94"/>
    </row>
    <row r="9" spans="1:13" ht="23.25" customHeight="1" x14ac:dyDescent="0.25">
      <c r="B9" s="75" t="s">
        <v>3</v>
      </c>
      <c r="C9" s="76" t="s">
        <v>43</v>
      </c>
      <c r="D9" s="76" t="s">
        <v>2</v>
      </c>
      <c r="K9" s="6"/>
    </row>
    <row r="10" spans="1:13" ht="15" customHeight="1" x14ac:dyDescent="0.25">
      <c r="A10" s="77"/>
      <c r="B10" s="1">
        <v>1</v>
      </c>
      <c r="C10" s="7">
        <f t="shared" ref="C10:C21" si="0">9230+2470+1300</f>
        <v>13000</v>
      </c>
      <c r="D10" s="57">
        <f>PV($J$11,(IF($G$2="at beginning of period",(B10-1),B10)),0,-C10)</f>
        <v>12902.798914841527</v>
      </c>
      <c r="F10" s="54" t="s">
        <v>21</v>
      </c>
      <c r="G10" s="25" t="s">
        <v>46</v>
      </c>
      <c r="I10" s="26" t="s">
        <v>19</v>
      </c>
      <c r="J10" s="27">
        <f>VLOOKUP(G10,'Hidden Data'!B6:D9,3,FALSE)</f>
        <v>3</v>
      </c>
      <c r="K10" s="6"/>
    </row>
    <row r="11" spans="1:13" x14ac:dyDescent="0.25">
      <c r="A11" s="77"/>
      <c r="B11" s="1">
        <v>2</v>
      </c>
      <c r="C11" s="7">
        <f t="shared" si="0"/>
        <v>13000</v>
      </c>
      <c r="D11" s="57">
        <f>PV($J$11,(IF($G$2="at beginning of period",(B11-1),B11)),0,-C11)</f>
        <v>12806.324602833512</v>
      </c>
      <c r="F11" s="55" t="s">
        <v>13</v>
      </c>
      <c r="G11" s="56">
        <v>2.2599999999999999E-2</v>
      </c>
      <c r="H11" s="52"/>
      <c r="I11" s="26" t="s">
        <v>20</v>
      </c>
      <c r="J11" s="9">
        <f>+G11/J10</f>
        <v>7.5333333333333329E-3</v>
      </c>
      <c r="K11" s="6"/>
    </row>
    <row r="12" spans="1:13" x14ac:dyDescent="0.25">
      <c r="A12" s="77"/>
      <c r="B12" s="1">
        <v>3</v>
      </c>
      <c r="C12" s="7">
        <f t="shared" si="0"/>
        <v>13000</v>
      </c>
      <c r="D12" s="57">
        <f>PV($J$11,(IF($G$2="at beginning of period",(B12-1),B12)),0,-C12)</f>
        <v>12710.571629888354</v>
      </c>
      <c r="G12" s="1"/>
      <c r="H12" s="53"/>
      <c r="I12" s="11"/>
      <c r="J12" s="6"/>
    </row>
    <row r="13" spans="1:13" x14ac:dyDescent="0.25">
      <c r="A13" s="77"/>
      <c r="B13" s="1">
        <v>4</v>
      </c>
      <c r="C13" s="7">
        <f t="shared" si="0"/>
        <v>13000</v>
      </c>
      <c r="D13" s="79">
        <f>PV($J$11,(IF($G$2="at beginning of period",(B13-1),B13)),0,-C13)</f>
        <v>12615.534602549149</v>
      </c>
    </row>
    <row r="14" spans="1:13" x14ac:dyDescent="0.25">
      <c r="A14" s="77"/>
      <c r="B14" s="1">
        <v>5</v>
      </c>
      <c r="C14" s="7">
        <f t="shared" si="0"/>
        <v>13000</v>
      </c>
      <c r="D14" s="79">
        <f>PV($J$11,(IF($G$2="at beginning of period",(B14-1),B14)),0,-C14)</f>
        <v>12521.208167685916</v>
      </c>
      <c r="I14" s="28" t="s">
        <v>17</v>
      </c>
      <c r="J14" s="29">
        <f>SUM(C:C)</f>
        <v>156000</v>
      </c>
    </row>
    <row r="15" spans="1:13" x14ac:dyDescent="0.25">
      <c r="A15" s="77"/>
      <c r="B15" s="1">
        <v>6</v>
      </c>
      <c r="C15" s="7">
        <f t="shared" si="0"/>
        <v>13000</v>
      </c>
      <c r="D15" s="79">
        <f>PV($J$11,(IF($G$2="at beginning of period",(B15-1),B15)),0,-C15)</f>
        <v>12427.587012194052</v>
      </c>
      <c r="I15" s="24" t="s">
        <v>18</v>
      </c>
      <c r="J15" s="10">
        <f>SUM(D:D)</f>
        <v>148622.33888031586</v>
      </c>
    </row>
    <row r="16" spans="1:13" x14ac:dyDescent="0.25">
      <c r="A16" s="77"/>
      <c r="B16" s="1">
        <v>7</v>
      </c>
      <c r="C16" s="7">
        <f t="shared" si="0"/>
        <v>13000</v>
      </c>
      <c r="D16" s="79">
        <f>PV($J$11,(IF($G$2="at beginning of period",(B16-1),B16)),0,-C16)</f>
        <v>12334.665862695083</v>
      </c>
    </row>
    <row r="17" spans="1:16" x14ac:dyDescent="0.25">
      <c r="A17" s="77"/>
      <c r="B17" s="1">
        <v>8</v>
      </c>
      <c r="C17" s="7">
        <f t="shared" si="0"/>
        <v>13000</v>
      </c>
      <c r="D17" s="79">
        <f>PV($J$11,(IF($G$2="at beginning of period",(B17-1),B17)),0,-C17)</f>
        <v>12242.439485239611</v>
      </c>
      <c r="G17" s="86" t="s">
        <v>42</v>
      </c>
      <c r="H17" s="87"/>
      <c r="I17" s="88"/>
      <c r="J17" s="74"/>
    </row>
    <row r="18" spans="1:16" ht="15.75" thickBot="1" x14ac:dyDescent="0.3">
      <c r="A18" s="77"/>
      <c r="B18" s="1">
        <v>9</v>
      </c>
      <c r="C18" s="7">
        <f t="shared" si="0"/>
        <v>13000</v>
      </c>
      <c r="D18" s="57">
        <f>PV($J$11,(IF($G$2="at beginning of period",(B18-1),B18)),0,-C18)</f>
        <v>12150.902685012516</v>
      </c>
      <c r="G18" s="1"/>
      <c r="H18" s="1"/>
      <c r="J18" s="6"/>
    </row>
    <row r="19" spans="1:16" ht="16.5" thickBot="1" x14ac:dyDescent="0.3">
      <c r="A19" s="77"/>
      <c r="B19" s="1">
        <v>10</v>
      </c>
      <c r="C19" s="7">
        <f t="shared" si="0"/>
        <v>13000</v>
      </c>
      <c r="D19" s="57">
        <f>PV($J$11,(IF($G$2="at beginning of period",(B19-1),B19)),0,-C19)</f>
        <v>12060.050306040343</v>
      </c>
      <c r="G19" s="48"/>
      <c r="H19" s="51"/>
      <c r="I19" s="49" t="s">
        <v>45</v>
      </c>
      <c r="J19" s="47">
        <f>J15+J17</f>
        <v>148622.33888031586</v>
      </c>
    </row>
    <row r="20" spans="1:16" x14ac:dyDescent="0.25">
      <c r="A20" s="77"/>
      <c r="B20" s="1">
        <v>11</v>
      </c>
      <c r="C20" s="7">
        <f t="shared" si="0"/>
        <v>13000</v>
      </c>
      <c r="D20" s="57">
        <f>PV($J$11,(IF($G$2="at beginning of period",(B20-1),B20)),0,-C20)</f>
        <v>11969.877230900889</v>
      </c>
    </row>
    <row r="21" spans="1:16" ht="15.75" customHeight="1" x14ac:dyDescent="0.25">
      <c r="A21" s="77"/>
      <c r="B21" s="1">
        <v>12</v>
      </c>
      <c r="C21" s="7">
        <f t="shared" si="0"/>
        <v>13000</v>
      </c>
      <c r="D21" s="57">
        <f>PV($J$11,(IF($G$2="at beginning of period",(B21-1),B21)),0,-C21)</f>
        <v>11880.378380434948</v>
      </c>
    </row>
    <row r="22" spans="1:16" ht="15.75" thickBot="1" x14ac:dyDescent="0.3">
      <c r="B22" s="1">
        <v>13</v>
      </c>
      <c r="C22" s="7"/>
      <c r="D22" s="57">
        <f>PV($J$11,(IF($G$2="at beginning of period",(B22-1),B22)),0,-C22)</f>
        <v>0</v>
      </c>
    </row>
    <row r="23" spans="1:16" ht="15" customHeight="1" x14ac:dyDescent="0.25">
      <c r="B23" s="1">
        <v>14</v>
      </c>
      <c r="C23" s="7"/>
      <c r="D23" s="57">
        <f>PV($J$11,(IF($G$2="at beginning of period",(B23-1),B23)),0,-C23)</f>
        <v>0</v>
      </c>
      <c r="F23" s="58" t="s">
        <v>12</v>
      </c>
      <c r="G23" s="59"/>
      <c r="H23" s="59"/>
      <c r="I23" s="60"/>
      <c r="J23" s="61"/>
      <c r="O23" s="4"/>
      <c r="P23" s="4"/>
    </row>
    <row r="24" spans="1:16" ht="15" customHeight="1" x14ac:dyDescent="0.25">
      <c r="B24" s="1">
        <v>15</v>
      </c>
      <c r="C24" s="7"/>
      <c r="D24" s="57">
        <f>PV($J$11,(IF($G$2="at beginning of period",(B24-1),B24)),0,-C24)</f>
        <v>0</v>
      </c>
      <c r="F24" s="62" t="s">
        <v>23</v>
      </c>
      <c r="G24" s="63"/>
      <c r="H24" s="63"/>
      <c r="I24" s="64"/>
      <c r="J24" s="65"/>
      <c r="O24" s="4"/>
      <c r="P24" s="4"/>
    </row>
    <row r="25" spans="1:16" ht="15" customHeight="1" x14ac:dyDescent="0.25">
      <c r="B25" s="1">
        <v>16</v>
      </c>
      <c r="C25" s="7"/>
      <c r="D25" s="57">
        <f>PV($J$11,(IF($G$2="at beginning of period",(B25-1),B25)),0,-C25)</f>
        <v>0</v>
      </c>
      <c r="F25" s="62" t="s">
        <v>24</v>
      </c>
      <c r="G25" s="63"/>
      <c r="H25" s="63"/>
      <c r="I25" s="64"/>
      <c r="J25" s="65"/>
      <c r="O25" s="4"/>
      <c r="P25" s="4"/>
    </row>
    <row r="26" spans="1:16" ht="17.25" customHeight="1" x14ac:dyDescent="0.25">
      <c r="B26" s="1">
        <v>17</v>
      </c>
      <c r="C26" s="7"/>
      <c r="D26" s="57">
        <f>PV($J$11,(IF($G$2="at beginning of period",(B26-1),B26)),0,-C26)</f>
        <v>0</v>
      </c>
      <c r="F26" s="62" t="s">
        <v>25</v>
      </c>
      <c r="G26" s="63"/>
      <c r="H26" s="63"/>
      <c r="I26" s="64"/>
      <c r="J26" s="66"/>
      <c r="O26" s="4"/>
      <c r="P26" s="4"/>
    </row>
    <row r="27" spans="1:16" x14ac:dyDescent="0.25">
      <c r="B27" s="1">
        <v>18</v>
      </c>
      <c r="C27" s="7"/>
      <c r="D27" s="57">
        <f>PV($J$11,(IF($G$2="at beginning of period",(B27-1),B27)),0,-C27)</f>
        <v>0</v>
      </c>
      <c r="F27" s="62" t="s">
        <v>26</v>
      </c>
      <c r="G27" s="63"/>
      <c r="H27" s="63"/>
      <c r="I27" s="64"/>
      <c r="J27" s="101" t="s">
        <v>11</v>
      </c>
    </row>
    <row r="28" spans="1:16" x14ac:dyDescent="0.25">
      <c r="B28" s="1">
        <v>19</v>
      </c>
      <c r="C28" s="7"/>
      <c r="D28" s="57">
        <f>PV($J$11,(IF($G$2="at beginning of period",(B28-1),B28)),0,-C28)</f>
        <v>0</v>
      </c>
      <c r="F28" s="80" t="s">
        <v>44</v>
      </c>
      <c r="G28" s="81"/>
      <c r="H28" s="81"/>
      <c r="I28" s="81"/>
      <c r="J28" s="101"/>
      <c r="O28" s="4"/>
      <c r="P28" s="4"/>
    </row>
    <row r="29" spans="1:16" ht="15" customHeight="1" x14ac:dyDescent="0.25">
      <c r="B29" s="1">
        <v>20</v>
      </c>
      <c r="C29" s="7"/>
      <c r="D29" s="57">
        <f>PV($J$11,(IF($G$2="at beginning of period",(B29-1),B29)),0,-C29)</f>
        <v>0</v>
      </c>
      <c r="F29" s="80"/>
      <c r="G29" s="81"/>
      <c r="H29" s="81"/>
      <c r="I29" s="81"/>
      <c r="J29" s="102"/>
      <c r="O29" s="4"/>
      <c r="P29" s="4"/>
    </row>
    <row r="30" spans="1:16" ht="15.75" customHeight="1" x14ac:dyDescent="0.25">
      <c r="B30" s="1">
        <v>21</v>
      </c>
      <c r="C30" s="7"/>
      <c r="D30" s="57">
        <f>PV($J$11,(IF($G$2="at beginning of period",(B30-1),B30)),0,-C30)</f>
        <v>0</v>
      </c>
      <c r="F30" s="62" t="s">
        <v>28</v>
      </c>
      <c r="G30" s="63"/>
      <c r="H30" s="63"/>
      <c r="I30" s="67">
        <v>4.4999999999999998E-2</v>
      </c>
      <c r="J30" s="65">
        <f>+I30/12</f>
        <v>3.7499999999999999E-3</v>
      </c>
      <c r="O30" s="4"/>
      <c r="P30" s="4"/>
    </row>
    <row r="31" spans="1:16" x14ac:dyDescent="0.25">
      <c r="B31" s="1">
        <v>22</v>
      </c>
      <c r="C31" s="7"/>
      <c r="D31" s="57">
        <f>PV($J$11,(IF($G$2="at beginning of period",(B31-1),B31)),0,-C31)</f>
        <v>0</v>
      </c>
      <c r="F31" s="62" t="s">
        <v>27</v>
      </c>
      <c r="G31" s="63"/>
      <c r="H31" s="63"/>
      <c r="I31" s="68">
        <v>4.4999999999999998E-2</v>
      </c>
      <c r="J31" s="65">
        <f>+I31/12</f>
        <v>3.7499999999999999E-3</v>
      </c>
      <c r="O31" s="4"/>
      <c r="P31" s="4"/>
    </row>
    <row r="32" spans="1:16" x14ac:dyDescent="0.25">
      <c r="B32" s="1">
        <v>23</v>
      </c>
      <c r="C32" s="7"/>
      <c r="D32" s="57">
        <f>PV($J$11,(IF($G$2="at beginning of period",(B32-1),B32)),0,-C32)</f>
        <v>0</v>
      </c>
      <c r="F32" s="69"/>
      <c r="G32" s="63"/>
      <c r="H32" s="63"/>
      <c r="I32" s="64"/>
      <c r="J32" s="65"/>
      <c r="O32" s="4"/>
      <c r="P32" s="4"/>
    </row>
    <row r="33" spans="2:10" ht="15.75" thickBot="1" x14ac:dyDescent="0.3">
      <c r="B33" s="1">
        <v>24</v>
      </c>
      <c r="C33" s="7"/>
      <c r="D33" s="57">
        <f>PV($J$11,(IF($G$2="at beginning of period",(B33-1),B33)),0,-C33)</f>
        <v>0</v>
      </c>
      <c r="F33" s="70" t="s">
        <v>10</v>
      </c>
      <c r="G33" s="71"/>
      <c r="H33" s="71"/>
      <c r="I33" s="72"/>
      <c r="J33" s="73"/>
    </row>
    <row r="34" spans="2:10" x14ac:dyDescent="0.25">
      <c r="B34" s="1">
        <v>25</v>
      </c>
      <c r="C34" s="7"/>
      <c r="D34" s="57">
        <f>PV($J$11,(IF($G$2="at beginning of period",(B34-1),B34)),0,-C34)</f>
        <v>0</v>
      </c>
    </row>
    <row r="35" spans="2:10" x14ac:dyDescent="0.25">
      <c r="B35" s="1">
        <v>26</v>
      </c>
      <c r="C35" s="7"/>
      <c r="D35" s="57">
        <f>PV($J$11,(IF($G$2="at beginning of period",(B35-1),B35)),0,-C35)</f>
        <v>0</v>
      </c>
    </row>
    <row r="36" spans="2:10" ht="15" customHeight="1" x14ac:dyDescent="0.25">
      <c r="B36" s="1">
        <v>27</v>
      </c>
      <c r="C36" s="7"/>
      <c r="D36" s="57">
        <f>PV($J$11,(IF($G$2="at beginning of period",(B36-1),B36)),0,-C36)</f>
        <v>0</v>
      </c>
    </row>
    <row r="37" spans="2:10" ht="16.5" customHeight="1" x14ac:dyDescent="0.25">
      <c r="B37" s="1">
        <v>28</v>
      </c>
      <c r="C37" s="7"/>
      <c r="D37" s="57">
        <f>PV($J$11,(IF($G$2="at beginning of period",(B37-1),B37)),0,-C37)</f>
        <v>0</v>
      </c>
    </row>
    <row r="38" spans="2:10" x14ac:dyDescent="0.25">
      <c r="B38" s="1">
        <v>29</v>
      </c>
      <c r="C38" s="7"/>
      <c r="D38" s="57">
        <f>PV($J$11,(IF($G$2="at beginning of period",(B38-1),B38)),0,-C38)</f>
        <v>0</v>
      </c>
    </row>
    <row r="39" spans="2:10" x14ac:dyDescent="0.25">
      <c r="B39" s="1">
        <v>30</v>
      </c>
      <c r="C39" s="7"/>
      <c r="D39" s="57">
        <f>PV($J$11,(IF($G$2="at beginning of period",(B39-1),B39)),0,-C39)</f>
        <v>0</v>
      </c>
    </row>
    <row r="40" spans="2:10" x14ac:dyDescent="0.25">
      <c r="B40" s="1">
        <v>31</v>
      </c>
      <c r="C40" s="7"/>
      <c r="D40" s="57">
        <f>PV($J$11,(IF($G$2="at beginning of period",(B40-1),B40)),0,-C40)</f>
        <v>0</v>
      </c>
    </row>
    <row r="41" spans="2:10" x14ac:dyDescent="0.25">
      <c r="B41" s="1">
        <v>32</v>
      </c>
      <c r="C41" s="7"/>
      <c r="D41" s="57">
        <f>PV($J$11,(IF($G$2="at beginning of period",(B41-1),B41)),0,-C41)</f>
        <v>0</v>
      </c>
    </row>
    <row r="42" spans="2:10" x14ac:dyDescent="0.25">
      <c r="B42" s="1">
        <v>33</v>
      </c>
      <c r="C42" s="7"/>
      <c r="D42" s="57">
        <f>PV($J$11,(IF($G$2="at beginning of period",(B42-1),B42)),0,-C42)</f>
        <v>0</v>
      </c>
    </row>
    <row r="43" spans="2:10" x14ac:dyDescent="0.25">
      <c r="B43" s="1">
        <v>34</v>
      </c>
      <c r="C43" s="7"/>
      <c r="D43" s="57">
        <f>PV($J$11,(IF($G$2="at beginning of period",(B43-1),B43)),0,-C43)</f>
        <v>0</v>
      </c>
    </row>
    <row r="44" spans="2:10" x14ac:dyDescent="0.25">
      <c r="B44" s="1">
        <v>35</v>
      </c>
      <c r="C44" s="7"/>
      <c r="D44" s="57">
        <f>PV($J$11,(IF($G$2="at beginning of period",(B44-1),B44)),0,-C44)</f>
        <v>0</v>
      </c>
    </row>
    <row r="45" spans="2:10" x14ac:dyDescent="0.25">
      <c r="B45" s="1">
        <v>36</v>
      </c>
      <c r="C45" s="7"/>
      <c r="D45" s="57">
        <f>PV($J$11,(IF($G$2="at beginning of period",(B45-1),B45)),0,-C45)</f>
        <v>0</v>
      </c>
    </row>
    <row r="46" spans="2:10" x14ac:dyDescent="0.25">
      <c r="B46" s="1">
        <v>37</v>
      </c>
      <c r="C46" s="7"/>
      <c r="D46" s="57">
        <f>PV($J$11,(IF($G$2="at beginning of period",(B46-1),B46)),0,-C46)</f>
        <v>0</v>
      </c>
    </row>
    <row r="47" spans="2:10" x14ac:dyDescent="0.25">
      <c r="B47" s="1">
        <v>38</v>
      </c>
      <c r="C47" s="7"/>
      <c r="D47" s="57">
        <f>PV($J$11,(IF($G$2="at beginning of period",(B47-1),B47)),0,-C47)</f>
        <v>0</v>
      </c>
    </row>
    <row r="48" spans="2:10" x14ac:dyDescent="0.25">
      <c r="B48" s="1">
        <v>39</v>
      </c>
      <c r="C48" s="7"/>
      <c r="D48" s="57">
        <f>PV($J$11,(IF($G$2="at beginning of period",(B48-1),B48)),0,-C48)</f>
        <v>0</v>
      </c>
    </row>
    <row r="49" spans="2:4" x14ac:dyDescent="0.25">
      <c r="B49" s="1">
        <v>40</v>
      </c>
      <c r="C49" s="7"/>
      <c r="D49" s="57">
        <f>PV($J$11,(IF($G$2="at beginning of period",(B49-1),B49)),0,-C49)</f>
        <v>0</v>
      </c>
    </row>
    <row r="50" spans="2:4" x14ac:dyDescent="0.25">
      <c r="B50" s="1">
        <v>41</v>
      </c>
      <c r="C50" s="7"/>
      <c r="D50" s="57">
        <f>PV($J$11,(IF($G$2="at beginning of period",(B50-1),B50)),0,-C50)</f>
        <v>0</v>
      </c>
    </row>
    <row r="51" spans="2:4" x14ac:dyDescent="0.25">
      <c r="B51" s="1">
        <v>42</v>
      </c>
      <c r="C51" s="7"/>
      <c r="D51" s="57">
        <f>PV($J$11,(IF($G$2="at beginning of period",(B51-1),B51)),0,-C51)</f>
        <v>0</v>
      </c>
    </row>
    <row r="52" spans="2:4" x14ac:dyDescent="0.25">
      <c r="B52" s="1">
        <v>43</v>
      </c>
      <c r="C52" s="7"/>
      <c r="D52" s="57">
        <f>PV($J$11,(IF($G$2="at beginning of period",(B52-1),B52)),0,-C52)</f>
        <v>0</v>
      </c>
    </row>
    <row r="53" spans="2:4" x14ac:dyDescent="0.25">
      <c r="B53" s="1">
        <v>44</v>
      </c>
      <c r="C53" s="7"/>
      <c r="D53" s="57">
        <f>PV($J$11,(IF($G$2="at beginning of period",(B53-1),B53)),0,-C53)</f>
        <v>0</v>
      </c>
    </row>
    <row r="54" spans="2:4" x14ac:dyDescent="0.25">
      <c r="B54" s="1">
        <v>45</v>
      </c>
      <c r="C54" s="7"/>
      <c r="D54" s="57">
        <f>PV($J$11,(IF($G$2="at beginning of period",(B54-1),B54)),0,-C54)</f>
        <v>0</v>
      </c>
    </row>
    <row r="55" spans="2:4" x14ac:dyDescent="0.25">
      <c r="B55" s="1">
        <v>46</v>
      </c>
      <c r="C55" s="7"/>
      <c r="D55" s="57">
        <f>PV($J$11,(IF($G$2="at beginning of period",(B55-1),B55)),0,-C55)</f>
        <v>0</v>
      </c>
    </row>
    <row r="56" spans="2:4" x14ac:dyDescent="0.25">
      <c r="B56" s="1">
        <v>47</v>
      </c>
      <c r="C56" s="7"/>
      <c r="D56" s="57">
        <f>PV($J$11,(IF($G$2="at beginning of period",(B56-1),B56)),0,-C56)</f>
        <v>0</v>
      </c>
    </row>
    <row r="57" spans="2:4" x14ac:dyDescent="0.25">
      <c r="B57" s="1">
        <v>48</v>
      </c>
      <c r="C57" s="7"/>
      <c r="D57" s="57">
        <f>PV($J$11,(IF($G$2="at beginning of period",(B57-1),B57)),0,-C57)</f>
        <v>0</v>
      </c>
    </row>
    <row r="58" spans="2:4" x14ac:dyDescent="0.25">
      <c r="B58" s="1">
        <v>49</v>
      </c>
      <c r="C58" s="7"/>
      <c r="D58" s="57">
        <f>PV($J$11,(IF($G$2="at beginning of period",(B58-1),B58)),0,-C58)</f>
        <v>0</v>
      </c>
    </row>
    <row r="59" spans="2:4" x14ac:dyDescent="0.25">
      <c r="B59" s="1">
        <v>50</v>
      </c>
      <c r="C59" s="7"/>
      <c r="D59" s="57">
        <f>PV($J$11,(IF($G$2="at beginning of period",(B59-1),B59)),0,-C59)</f>
        <v>0</v>
      </c>
    </row>
    <row r="60" spans="2:4" x14ac:dyDescent="0.25">
      <c r="B60" s="1">
        <v>51</v>
      </c>
      <c r="C60" s="7"/>
      <c r="D60" s="57">
        <f>PV($J$11,(IF($G$2="at beginning of period",(B60-1),B60)),0,-C60)</f>
        <v>0</v>
      </c>
    </row>
    <row r="61" spans="2:4" x14ac:dyDescent="0.25">
      <c r="B61" s="1">
        <v>52</v>
      </c>
      <c r="C61" s="7"/>
      <c r="D61" s="57">
        <f>PV($J$11,(IF($G$2="at beginning of period",(B61-1),B61)),0,-C61)</f>
        <v>0</v>
      </c>
    </row>
    <row r="62" spans="2:4" x14ac:dyDescent="0.25">
      <c r="B62" s="1">
        <v>53</v>
      </c>
      <c r="C62" s="7"/>
      <c r="D62" s="57">
        <f>PV($J$11,(IF($G$2="at beginning of period",(B62-1),B62)),0,-C62)</f>
        <v>0</v>
      </c>
    </row>
    <row r="63" spans="2:4" x14ac:dyDescent="0.25">
      <c r="B63" s="1">
        <v>54</v>
      </c>
      <c r="C63" s="7"/>
      <c r="D63" s="57">
        <f>PV($J$11,(IF($G$2="at beginning of period",(B63-1),B63)),0,-C63)</f>
        <v>0</v>
      </c>
    </row>
    <row r="64" spans="2:4" x14ac:dyDescent="0.25">
      <c r="B64" s="1">
        <v>55</v>
      </c>
      <c r="C64" s="7"/>
      <c r="D64" s="57">
        <f>PV($J$11,(IF($G$2="at beginning of period",(B64-1),B64)),0,-C64)</f>
        <v>0</v>
      </c>
    </row>
    <row r="65" spans="2:4" x14ac:dyDescent="0.25">
      <c r="B65" s="1">
        <v>56</v>
      </c>
      <c r="C65" s="7"/>
      <c r="D65" s="57">
        <f>PV($J$11,(IF($G$2="at beginning of period",(B65-1),B65)),0,-C65)</f>
        <v>0</v>
      </c>
    </row>
    <row r="66" spans="2:4" x14ac:dyDescent="0.25">
      <c r="B66" s="1">
        <v>57</v>
      </c>
      <c r="C66" s="7"/>
      <c r="D66" s="57">
        <f>PV($J$11,(IF($G$2="at beginning of period",(B66-1),B66)),0,-C66)</f>
        <v>0</v>
      </c>
    </row>
    <row r="67" spans="2:4" x14ac:dyDescent="0.25">
      <c r="B67" s="1">
        <v>58</v>
      </c>
      <c r="C67" s="7"/>
      <c r="D67" s="57">
        <f>PV($J$11,(IF($G$2="at beginning of period",(B67-1),B67)),0,-C67)</f>
        <v>0</v>
      </c>
    </row>
    <row r="68" spans="2:4" x14ac:dyDescent="0.25">
      <c r="B68" s="1">
        <v>59</v>
      </c>
      <c r="C68" s="7"/>
      <c r="D68" s="57">
        <f>PV($J$11,(IF($G$2="at beginning of period",(B68-1),B68)),0,-C68)</f>
        <v>0</v>
      </c>
    </row>
    <row r="69" spans="2:4" x14ac:dyDescent="0.25">
      <c r="B69" s="1">
        <v>60</v>
      </c>
      <c r="C69" s="7"/>
      <c r="D69" s="57">
        <f>PV($J$11,(IF($G$2="at beginning of period",(B69-1),B69)),0,-C69)</f>
        <v>0</v>
      </c>
    </row>
  </sheetData>
  <mergeCells count="7">
    <mergeCell ref="J27:J29"/>
    <mergeCell ref="F28:I29"/>
    <mergeCell ref="F4:J5"/>
    <mergeCell ref="L4:M4"/>
    <mergeCell ref="L5:M5"/>
    <mergeCell ref="B7:J8"/>
    <mergeCell ref="G17:I17"/>
  </mergeCells>
  <pageMargins left="0.25" right="0.25" top="0.75" bottom="0.75" header="0.3" footer="0.3"/>
  <pageSetup scale="75" fitToHeight="0" orientation="portrait" horizontalDpi="4294967293" verticalDpi="4294967293"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E7329DF-FAC5-40DE-AE4A-8053A005C262}">
          <x14:formula1>
            <xm:f>'Hidden Data'!$B$6:$B$9</xm:f>
          </x14:formula1>
          <xm:sqref>G10:H10</xm:sqref>
        </x14:dataValidation>
        <x14:dataValidation type="list" allowBlank="1" showInputMessage="1" showErrorMessage="1" xr:uid="{4EC8187B-4BEF-4E1E-99C2-81A26CF04F8D}">
          <x14:formula1>
            <xm:f>'Hidden Data'!$B$13:$B$14</xm:f>
          </x14:formula1>
          <xm:sqref>H12 G2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8F5B1-F525-4991-B1FC-413B35A3E540}">
  <sheetPr>
    <tabColor rgb="FFFFC000"/>
    <pageSetUpPr fitToPage="1"/>
  </sheetPr>
  <dimension ref="A1:P69"/>
  <sheetViews>
    <sheetView zoomScale="90" zoomScaleNormal="90" workbookViewId="0">
      <pane ySplit="8" topLeftCell="A9" activePane="bottomLeft" state="frozen"/>
      <selection activeCell="N21" sqref="N21"/>
      <selection pane="bottomLeft"/>
    </sheetView>
  </sheetViews>
  <sheetFormatPr defaultColWidth="8.85546875" defaultRowHeight="15" x14ac:dyDescent="0.25"/>
  <cols>
    <col min="1" max="1" width="3" style="1" customWidth="1"/>
    <col min="2" max="2" width="8.85546875" style="1"/>
    <col min="3" max="4" width="18.5703125" style="4" customWidth="1"/>
    <col min="5" max="5" width="8.85546875" style="1"/>
    <col min="6" max="6" width="17.42578125" style="1" bestFit="1" customWidth="1"/>
    <col min="7" max="7" width="41" style="5" bestFit="1" customWidth="1"/>
    <col min="8" max="8" width="1.5703125" style="5" customWidth="1"/>
    <col min="9" max="9" width="29.7109375" style="1" bestFit="1" customWidth="1"/>
    <col min="10" max="10" width="19.140625" style="1" customWidth="1"/>
    <col min="11" max="11" width="8.85546875" style="1"/>
    <col min="12" max="12" width="31" style="1" customWidth="1"/>
    <col min="13" max="13" width="7.42578125" style="1" bestFit="1" customWidth="1"/>
    <col min="14" max="14" width="12.42578125" style="1" customWidth="1"/>
    <col min="15" max="15" width="14.28515625" style="1" bestFit="1" customWidth="1"/>
    <col min="16" max="16384" width="8.85546875" style="1"/>
  </cols>
  <sheetData>
    <row r="1" spans="1:13" ht="15.75" customHeight="1" thickBot="1" x14ac:dyDescent="0.3">
      <c r="G1" s="1"/>
      <c r="H1" s="1"/>
      <c r="I1" s="32"/>
      <c r="J1" s="32"/>
      <c r="K1" s="32"/>
    </row>
    <row r="2" spans="1:13" ht="15.75" hidden="1" customHeight="1" x14ac:dyDescent="0.25">
      <c r="F2" s="54" t="s">
        <v>48</v>
      </c>
      <c r="G2" s="50" t="s">
        <v>50</v>
      </c>
      <c r="H2" s="1"/>
      <c r="I2" s="32"/>
      <c r="J2" s="32"/>
      <c r="K2" s="32"/>
    </row>
    <row r="3" spans="1:13" ht="15.75" hidden="1" customHeight="1" thickBot="1" x14ac:dyDescent="0.3">
      <c r="G3" s="1"/>
      <c r="H3" s="1"/>
      <c r="I3" s="32"/>
      <c r="J3" s="32"/>
      <c r="K3" s="32"/>
    </row>
    <row r="4" spans="1:13" ht="19.5" customHeight="1" thickBot="1" x14ac:dyDescent="0.35">
      <c r="B4" s="3"/>
      <c r="F4" s="95" t="s">
        <v>22</v>
      </c>
      <c r="G4" s="96"/>
      <c r="H4" s="96"/>
      <c r="I4" s="96"/>
      <c r="J4" s="97"/>
      <c r="K4" s="32"/>
      <c r="L4" s="82" t="s">
        <v>14</v>
      </c>
      <c r="M4" s="83"/>
    </row>
    <row r="5" spans="1:13" ht="20.25" customHeight="1" thickBot="1" x14ac:dyDescent="0.35">
      <c r="B5" s="3"/>
      <c r="F5" s="98"/>
      <c r="G5" s="99"/>
      <c r="H5" s="99"/>
      <c r="I5" s="99"/>
      <c r="J5" s="100"/>
      <c r="K5" s="32"/>
      <c r="L5" s="84" t="s">
        <v>15</v>
      </c>
      <c r="M5" s="85"/>
    </row>
    <row r="6" spans="1:13" ht="20.25" customHeight="1" thickBot="1" x14ac:dyDescent="0.35">
      <c r="B6" s="3"/>
      <c r="F6" s="30"/>
      <c r="G6" s="30"/>
      <c r="H6" s="30"/>
      <c r="I6" s="30"/>
      <c r="J6" s="30"/>
      <c r="L6" s="31"/>
    </row>
    <row r="7" spans="1:13" ht="19.5" customHeight="1" x14ac:dyDescent="0.25">
      <c r="B7" s="89" t="s">
        <v>16</v>
      </c>
      <c r="C7" s="90"/>
      <c r="D7" s="90"/>
      <c r="E7" s="90"/>
      <c r="F7" s="90"/>
      <c r="G7" s="90"/>
      <c r="H7" s="90"/>
      <c r="I7" s="90"/>
      <c r="J7" s="91"/>
    </row>
    <row r="8" spans="1:13" ht="15.75" thickBot="1" x14ac:dyDescent="0.3">
      <c r="B8" s="92"/>
      <c r="C8" s="93"/>
      <c r="D8" s="93"/>
      <c r="E8" s="93"/>
      <c r="F8" s="93"/>
      <c r="G8" s="93"/>
      <c r="H8" s="93"/>
      <c r="I8" s="93"/>
      <c r="J8" s="94"/>
    </row>
    <row r="9" spans="1:13" ht="23.25" customHeight="1" x14ac:dyDescent="0.25">
      <c r="B9" s="75" t="s">
        <v>3</v>
      </c>
      <c r="C9" s="76" t="s">
        <v>43</v>
      </c>
      <c r="D9" s="76" t="s">
        <v>2</v>
      </c>
      <c r="K9" s="6"/>
    </row>
    <row r="10" spans="1:13" ht="15" customHeight="1" x14ac:dyDescent="0.25">
      <c r="A10" s="77"/>
      <c r="B10" s="1">
        <v>1</v>
      </c>
      <c r="C10" s="7">
        <v>3500</v>
      </c>
      <c r="D10" s="57">
        <f>PV($J$11,(IF($G$2="at beginning of period",(B10-1),B10)),0,-C10)</f>
        <v>3493.4207243025639</v>
      </c>
      <c r="F10" s="54" t="s">
        <v>21</v>
      </c>
      <c r="G10" s="25" t="s">
        <v>8</v>
      </c>
      <c r="I10" s="26" t="s">
        <v>19</v>
      </c>
      <c r="J10" s="27">
        <f>VLOOKUP(G10,'Hidden Data'!B6:D9,3,FALSE)</f>
        <v>12</v>
      </c>
      <c r="K10" s="6"/>
    </row>
    <row r="11" spans="1:13" x14ac:dyDescent="0.25">
      <c r="A11" s="77"/>
      <c r="B11" s="1">
        <v>2</v>
      </c>
      <c r="C11" s="7">
        <v>3500</v>
      </c>
      <c r="D11" s="57">
        <f>PV($J$11,(IF($G$2="at beginning of period",(B11-1),B11)),0,-C11)</f>
        <v>3486.8538162819</v>
      </c>
      <c r="F11" s="55" t="s">
        <v>13</v>
      </c>
      <c r="G11" s="56">
        <v>2.2599999999999999E-2</v>
      </c>
      <c r="H11" s="52"/>
      <c r="I11" s="26" t="s">
        <v>20</v>
      </c>
      <c r="J11" s="9">
        <f>+G11/J10</f>
        <v>1.8833333333333332E-3</v>
      </c>
      <c r="K11" s="6"/>
    </row>
    <row r="12" spans="1:13" x14ac:dyDescent="0.25">
      <c r="A12" s="77"/>
      <c r="B12" s="1">
        <v>3</v>
      </c>
      <c r="C12" s="7">
        <v>3500</v>
      </c>
      <c r="D12" s="57">
        <f>PV($J$11,(IF($G$2="at beginning of period",(B12-1),B12)),0,-C12)</f>
        <v>3480.2992526893354</v>
      </c>
      <c r="G12" s="1"/>
      <c r="H12" s="53"/>
      <c r="I12" s="11"/>
      <c r="J12" s="6"/>
    </row>
    <row r="13" spans="1:13" x14ac:dyDescent="0.25">
      <c r="A13" s="77"/>
      <c r="B13" s="1">
        <v>4</v>
      </c>
      <c r="C13" s="7">
        <v>3500</v>
      </c>
      <c r="D13" s="79">
        <f>PV($J$11,(IF($G$2="at beginning of period",(B13-1),B13)),0,-C13)</f>
        <v>3473.7570103199005</v>
      </c>
    </row>
    <row r="14" spans="1:13" x14ac:dyDescent="0.25">
      <c r="A14" s="77"/>
      <c r="B14" s="1">
        <v>5</v>
      </c>
      <c r="C14" s="7">
        <v>3500</v>
      </c>
      <c r="D14" s="79">
        <f>PV($J$11,(IF($G$2="at beginning of period",(B14-1),B14)),0,-C14)</f>
        <v>3467.2270660122444</v>
      </c>
      <c r="I14" s="28" t="s">
        <v>17</v>
      </c>
      <c r="J14" s="29">
        <f>SUM(C:C)</f>
        <v>126000</v>
      </c>
    </row>
    <row r="15" spans="1:13" x14ac:dyDescent="0.25">
      <c r="A15" s="77"/>
      <c r="B15" s="1">
        <v>6</v>
      </c>
      <c r="C15" s="7">
        <v>3500</v>
      </c>
      <c r="D15" s="79">
        <f>PV($J$11,(IF($G$2="at beginning of period",(B15-1),B15)),0,-C15)</f>
        <v>3460.7093966485563</v>
      </c>
      <c r="I15" s="24" t="s">
        <v>18</v>
      </c>
      <c r="J15" s="10">
        <f>SUM(D:D)</f>
        <v>121712.78263589117</v>
      </c>
    </row>
    <row r="16" spans="1:13" x14ac:dyDescent="0.25">
      <c r="A16" s="77"/>
      <c r="B16" s="1">
        <v>7</v>
      </c>
      <c r="C16" s="7">
        <v>3500</v>
      </c>
      <c r="D16" s="79">
        <f>PV($J$11,(IF($G$2="at beginning of period",(B16-1),B16)),0,-C16)</f>
        <v>3454.2039791544826</v>
      </c>
    </row>
    <row r="17" spans="1:16" x14ac:dyDescent="0.25">
      <c r="A17" s="77"/>
      <c r="B17" s="1">
        <v>8</v>
      </c>
      <c r="C17" s="7">
        <v>3500</v>
      </c>
      <c r="D17" s="79">
        <f>PV($J$11,(IF($G$2="at beginning of period",(B17-1),B17)),0,-C17)</f>
        <v>3447.7107904990435</v>
      </c>
      <c r="G17" s="86" t="s">
        <v>42</v>
      </c>
      <c r="H17" s="87"/>
      <c r="I17" s="88"/>
      <c r="J17" s="74"/>
    </row>
    <row r="18" spans="1:16" ht="15.75" thickBot="1" x14ac:dyDescent="0.3">
      <c r="A18" s="77"/>
      <c r="B18" s="1">
        <v>9</v>
      </c>
      <c r="C18" s="7">
        <v>3500</v>
      </c>
      <c r="D18" s="57">
        <f>PV($J$11,(IF($G$2="at beginning of period",(B18-1),B18)),0,-C18)</f>
        <v>3441.2298076945522</v>
      </c>
      <c r="G18" s="1"/>
      <c r="H18" s="1"/>
      <c r="J18" s="6"/>
    </row>
    <row r="19" spans="1:16" ht="16.5" thickBot="1" x14ac:dyDescent="0.3">
      <c r="A19" s="77"/>
      <c r="B19" s="1">
        <v>10</v>
      </c>
      <c r="C19" s="7">
        <v>3500</v>
      </c>
      <c r="D19" s="57">
        <f>PV($J$11,(IF($G$2="at beginning of period",(B19-1),B19)),0,-C19)</f>
        <v>3434.7610077965364</v>
      </c>
      <c r="G19" s="48"/>
      <c r="H19" s="51"/>
      <c r="I19" s="49" t="s">
        <v>45</v>
      </c>
      <c r="J19" s="47">
        <f>J15+J17</f>
        <v>121712.78263589117</v>
      </c>
    </row>
    <row r="20" spans="1:16" x14ac:dyDescent="0.25">
      <c r="A20" s="77"/>
      <c r="B20" s="1">
        <v>11</v>
      </c>
      <c r="C20" s="7">
        <v>3500</v>
      </c>
      <c r="D20" s="57">
        <f>PV($J$11,(IF($G$2="at beginning of period",(B20-1),B20)),0,-C20)</f>
        <v>3428.3043679036505</v>
      </c>
    </row>
    <row r="21" spans="1:16" ht="15.75" customHeight="1" x14ac:dyDescent="0.25">
      <c r="A21" s="77"/>
      <c r="B21" s="1">
        <v>12</v>
      </c>
      <c r="C21" s="7">
        <v>3500</v>
      </c>
      <c r="D21" s="57">
        <f>PV($J$11,(IF($G$2="at beginning of period",(B21-1),B21)),0,-C21)</f>
        <v>3421.8598651576049</v>
      </c>
    </row>
    <row r="22" spans="1:16" ht="15.75" thickBot="1" x14ac:dyDescent="0.3">
      <c r="B22" s="1">
        <v>13</v>
      </c>
      <c r="C22" s="7">
        <v>3500</v>
      </c>
      <c r="D22" s="57">
        <f>PV($J$11,(IF($G$2="at beginning of period",(B22-1),B22)),0,-C22)</f>
        <v>3415.4274767430729</v>
      </c>
    </row>
    <row r="23" spans="1:16" ht="15" customHeight="1" x14ac:dyDescent="0.25">
      <c r="B23" s="1">
        <v>14</v>
      </c>
      <c r="C23" s="7">
        <v>3500</v>
      </c>
      <c r="D23" s="57">
        <f>PV($J$11,(IF($G$2="at beginning of period",(B23-1),B23)),0,-C23)</f>
        <v>3409.0071798876179</v>
      </c>
      <c r="F23" s="58" t="s">
        <v>12</v>
      </c>
      <c r="G23" s="59"/>
      <c r="H23" s="59"/>
      <c r="I23" s="60"/>
      <c r="J23" s="61"/>
      <c r="O23" s="4"/>
      <c r="P23" s="4"/>
    </row>
    <row r="24" spans="1:16" ht="15" customHeight="1" x14ac:dyDescent="0.25">
      <c r="B24" s="1">
        <v>15</v>
      </c>
      <c r="C24" s="7">
        <v>3500</v>
      </c>
      <c r="D24" s="57">
        <f>PV($J$11,(IF($G$2="at beginning of period",(B24-1),B24)),0,-C24)</f>
        <v>3402.598951861612</v>
      </c>
      <c r="F24" s="62" t="s">
        <v>23</v>
      </c>
      <c r="G24" s="63"/>
      <c r="H24" s="63"/>
      <c r="I24" s="64"/>
      <c r="J24" s="65"/>
      <c r="O24" s="4"/>
      <c r="P24" s="4"/>
    </row>
    <row r="25" spans="1:16" ht="15" customHeight="1" x14ac:dyDescent="0.25">
      <c r="B25" s="1">
        <v>16</v>
      </c>
      <c r="C25" s="7">
        <v>3500</v>
      </c>
      <c r="D25" s="57">
        <f>PV($J$11,(IF($G$2="at beginning of period",(B25-1),B25)),0,-C25)</f>
        <v>3396.2027699781538</v>
      </c>
      <c r="F25" s="62" t="s">
        <v>24</v>
      </c>
      <c r="G25" s="63"/>
      <c r="H25" s="63"/>
      <c r="I25" s="64"/>
      <c r="J25" s="65"/>
      <c r="O25" s="4"/>
      <c r="P25" s="4"/>
    </row>
    <row r="26" spans="1:16" ht="17.25" customHeight="1" x14ac:dyDescent="0.25">
      <c r="B26" s="1">
        <v>17</v>
      </c>
      <c r="C26" s="7">
        <v>3500</v>
      </c>
      <c r="D26" s="57">
        <f>PV($J$11,(IF($G$2="at beginning of period",(B26-1),B26)),0,-C26)</f>
        <v>3389.8186115929871</v>
      </c>
      <c r="F26" s="62" t="s">
        <v>25</v>
      </c>
      <c r="G26" s="63"/>
      <c r="H26" s="63"/>
      <c r="I26" s="64"/>
      <c r="J26" s="66"/>
      <c r="O26" s="4"/>
      <c r="P26" s="4"/>
    </row>
    <row r="27" spans="1:16" x14ac:dyDescent="0.25">
      <c r="B27" s="1">
        <v>18</v>
      </c>
      <c r="C27" s="7">
        <v>3500</v>
      </c>
      <c r="D27" s="57">
        <f>PV($J$11,(IF($G$2="at beginning of period",(B27-1),B27)),0,-C27)</f>
        <v>3383.4464541044249</v>
      </c>
      <c r="F27" s="62" t="s">
        <v>26</v>
      </c>
      <c r="G27" s="63"/>
      <c r="H27" s="63"/>
      <c r="I27" s="64"/>
      <c r="J27" s="101" t="s">
        <v>11</v>
      </c>
    </row>
    <row r="28" spans="1:16" x14ac:dyDescent="0.25">
      <c r="B28" s="1">
        <v>19</v>
      </c>
      <c r="C28" s="7">
        <v>3500</v>
      </c>
      <c r="D28" s="57">
        <f>PV($J$11,(IF($G$2="at beginning of period",(B28-1),B28)),0,-C28)</f>
        <v>3377.086274953263</v>
      </c>
      <c r="F28" s="80" t="s">
        <v>44</v>
      </c>
      <c r="G28" s="81"/>
      <c r="H28" s="81"/>
      <c r="I28" s="81"/>
      <c r="J28" s="101"/>
      <c r="O28" s="4"/>
      <c r="P28" s="4"/>
    </row>
    <row r="29" spans="1:16" ht="15" customHeight="1" x14ac:dyDescent="0.25">
      <c r="B29" s="1">
        <v>20</v>
      </c>
      <c r="C29" s="7">
        <v>3500</v>
      </c>
      <c r="D29" s="57">
        <f>PV($J$11,(IF($G$2="at beginning of period",(B29-1),B29)),0,-C29)</f>
        <v>3370.7380516227076</v>
      </c>
      <c r="F29" s="80"/>
      <c r="G29" s="81"/>
      <c r="H29" s="81"/>
      <c r="I29" s="81"/>
      <c r="J29" s="102"/>
      <c r="O29" s="4"/>
      <c r="P29" s="4"/>
    </row>
    <row r="30" spans="1:16" ht="15.75" customHeight="1" x14ac:dyDescent="0.25">
      <c r="B30" s="1">
        <v>21</v>
      </c>
      <c r="C30" s="7">
        <v>3500</v>
      </c>
      <c r="D30" s="57">
        <f>PV($J$11,(IF($G$2="at beginning of period",(B30-1),B30)),0,-C30)</f>
        <v>3364.4017616382889</v>
      </c>
      <c r="F30" s="62" t="s">
        <v>28</v>
      </c>
      <c r="G30" s="63"/>
      <c r="H30" s="63"/>
      <c r="I30" s="67">
        <v>4.4999999999999998E-2</v>
      </c>
      <c r="J30" s="65">
        <f>+I30/12</f>
        <v>3.7499999999999999E-3</v>
      </c>
      <c r="O30" s="4"/>
      <c r="P30" s="4"/>
    </row>
    <row r="31" spans="1:16" x14ac:dyDescent="0.25">
      <c r="B31" s="1">
        <v>22</v>
      </c>
      <c r="C31" s="7">
        <v>3500</v>
      </c>
      <c r="D31" s="57">
        <f>PV($J$11,(IF($G$2="at beginning of period",(B31-1),B31)),0,-C31)</f>
        <v>3358.0773825677866</v>
      </c>
      <c r="F31" s="62" t="s">
        <v>27</v>
      </c>
      <c r="G31" s="63"/>
      <c r="H31" s="63"/>
      <c r="I31" s="68">
        <v>4.4999999999999998E-2</v>
      </c>
      <c r="J31" s="65">
        <f>+I31/12</f>
        <v>3.7499999999999999E-3</v>
      </c>
      <c r="O31" s="4"/>
      <c r="P31" s="4"/>
    </row>
    <row r="32" spans="1:16" x14ac:dyDescent="0.25">
      <c r="B32" s="1">
        <v>23</v>
      </c>
      <c r="C32" s="7">
        <v>3500</v>
      </c>
      <c r="D32" s="57">
        <f>PV($J$11,(IF($G$2="at beginning of period",(B32-1),B32)),0,-C32)</f>
        <v>3351.7648920211468</v>
      </c>
      <c r="F32" s="69"/>
      <c r="G32" s="63"/>
      <c r="H32" s="63"/>
      <c r="I32" s="64"/>
      <c r="J32" s="65"/>
      <c r="O32" s="4"/>
      <c r="P32" s="4"/>
    </row>
    <row r="33" spans="2:10" ht="15.75" thickBot="1" x14ac:dyDescent="0.3">
      <c r="B33" s="1">
        <v>24</v>
      </c>
      <c r="C33" s="7">
        <v>3500</v>
      </c>
      <c r="D33" s="57">
        <f>PV($J$11,(IF($G$2="at beginning of period",(B33-1),B33)),0,-C33)</f>
        <v>3345.4642676504059</v>
      </c>
      <c r="F33" s="70" t="s">
        <v>10</v>
      </c>
      <c r="G33" s="71"/>
      <c r="H33" s="71"/>
      <c r="I33" s="72"/>
      <c r="J33" s="73"/>
    </row>
    <row r="34" spans="2:10" x14ac:dyDescent="0.25">
      <c r="B34" s="1">
        <v>25</v>
      </c>
      <c r="C34" s="7">
        <v>3500</v>
      </c>
      <c r="D34" s="57">
        <f>PV($J$11,(IF($G$2="at beginning of period",(B34-1),B34)),0,-C34)</f>
        <v>3339.1754871496078</v>
      </c>
    </row>
    <row r="35" spans="2:10" x14ac:dyDescent="0.25">
      <c r="B35" s="1">
        <v>26</v>
      </c>
      <c r="C35" s="7">
        <v>3500</v>
      </c>
      <c r="D35" s="57">
        <f>PV($J$11,(IF($G$2="at beginning of period",(B35-1),B35)),0,-C35)</f>
        <v>3332.8985282547292</v>
      </c>
    </row>
    <row r="36" spans="2:10" ht="15" customHeight="1" x14ac:dyDescent="0.25">
      <c r="B36" s="1">
        <v>27</v>
      </c>
      <c r="C36" s="7">
        <v>3500</v>
      </c>
      <c r="D36" s="57">
        <f>PV($J$11,(IF($G$2="at beginning of period",(B36-1),B36)),0,-C36)</f>
        <v>3326.6333687435949</v>
      </c>
    </row>
    <row r="37" spans="2:10" ht="16.5" customHeight="1" x14ac:dyDescent="0.25">
      <c r="B37" s="1">
        <v>28</v>
      </c>
      <c r="C37" s="7">
        <v>3500</v>
      </c>
      <c r="D37" s="57">
        <f>PV($J$11,(IF($G$2="at beginning of period",(B37-1),B37)),0,-C37)</f>
        <v>3320.3799864358084</v>
      </c>
    </row>
    <row r="38" spans="2:10" x14ac:dyDescent="0.25">
      <c r="B38" s="1">
        <v>29</v>
      </c>
      <c r="C38" s="7">
        <v>3500</v>
      </c>
      <c r="D38" s="57">
        <f>PV($J$11,(IF($G$2="at beginning of period",(B38-1),B38)),0,-C38)</f>
        <v>3314.1383591926628</v>
      </c>
    </row>
    <row r="39" spans="2:10" x14ac:dyDescent="0.25">
      <c r="B39" s="1">
        <v>30</v>
      </c>
      <c r="C39" s="7">
        <v>3500</v>
      </c>
      <c r="D39" s="57">
        <f>PV($J$11,(IF($G$2="at beginning of period",(B39-1),B39)),0,-C39)</f>
        <v>3307.9084649170695</v>
      </c>
    </row>
    <row r="40" spans="2:10" x14ac:dyDescent="0.25">
      <c r="B40" s="1">
        <v>31</v>
      </c>
      <c r="C40" s="7">
        <v>3500</v>
      </c>
      <c r="D40" s="57">
        <f>PV($J$11,(IF($G$2="at beginning of period",(B40-1),B40)),0,-C40)</f>
        <v>3301.6902815534768</v>
      </c>
    </row>
    <row r="41" spans="2:10" x14ac:dyDescent="0.25">
      <c r="B41" s="1">
        <v>32</v>
      </c>
      <c r="C41" s="7">
        <v>3500</v>
      </c>
      <c r="D41" s="57">
        <f>PV($J$11,(IF($G$2="at beginning of period",(B41-1),B41)),0,-C41)</f>
        <v>3295.4837870877955</v>
      </c>
    </row>
    <row r="42" spans="2:10" x14ac:dyDescent="0.25">
      <c r="B42" s="1">
        <v>33</v>
      </c>
      <c r="C42" s="7">
        <v>3500</v>
      </c>
      <c r="D42" s="57">
        <f>PV($J$11,(IF($G$2="at beginning of period",(B42-1),B42)),0,-C42)</f>
        <v>3289.2889595473152</v>
      </c>
    </row>
    <row r="43" spans="2:10" x14ac:dyDescent="0.25">
      <c r="B43" s="1">
        <v>34</v>
      </c>
      <c r="C43" s="7">
        <v>3500</v>
      </c>
      <c r="D43" s="57">
        <f>PV($J$11,(IF($G$2="at beginning of period",(B43-1),B43)),0,-C43)</f>
        <v>3283.105777000631</v>
      </c>
    </row>
    <row r="44" spans="2:10" x14ac:dyDescent="0.25">
      <c r="B44" s="1">
        <v>35</v>
      </c>
      <c r="C44" s="7">
        <v>3500</v>
      </c>
      <c r="D44" s="57">
        <f>PV($J$11,(IF($G$2="at beginning of period",(B44-1),B44)),0,-C44)</f>
        <v>3276.9342175575639</v>
      </c>
    </row>
    <row r="45" spans="2:10" x14ac:dyDescent="0.25">
      <c r="B45" s="1">
        <v>36</v>
      </c>
      <c r="C45" s="7">
        <v>3500</v>
      </c>
      <c r="D45" s="57">
        <f>PV($J$11,(IF($G$2="at beginning of period",(B45-1),B45)),0,-C45)</f>
        <v>3270.7742593690864</v>
      </c>
    </row>
    <row r="46" spans="2:10" x14ac:dyDescent="0.25">
      <c r="B46" s="1">
        <v>37</v>
      </c>
      <c r="C46" s="7"/>
      <c r="D46" s="57">
        <f>PV($J$11,(IF($G$2="at beginning of period",(B46-1),B46)),0,-C46)</f>
        <v>0</v>
      </c>
    </row>
    <row r="47" spans="2:10" x14ac:dyDescent="0.25">
      <c r="B47" s="1">
        <v>38</v>
      </c>
      <c r="C47" s="7"/>
      <c r="D47" s="57">
        <f>PV($J$11,(IF($G$2="at beginning of period",(B47-1),B47)),0,-C47)</f>
        <v>0</v>
      </c>
    </row>
    <row r="48" spans="2:10" x14ac:dyDescent="0.25">
      <c r="B48" s="1">
        <v>39</v>
      </c>
      <c r="C48" s="7"/>
      <c r="D48" s="57">
        <f>PV($J$11,(IF($G$2="at beginning of period",(B48-1),B48)),0,-C48)</f>
        <v>0</v>
      </c>
    </row>
    <row r="49" spans="2:4" x14ac:dyDescent="0.25">
      <c r="B49" s="1">
        <v>40</v>
      </c>
      <c r="C49" s="7"/>
      <c r="D49" s="57">
        <f>PV($J$11,(IF($G$2="at beginning of period",(B49-1),B49)),0,-C49)</f>
        <v>0</v>
      </c>
    </row>
    <row r="50" spans="2:4" x14ac:dyDescent="0.25">
      <c r="B50" s="1">
        <v>41</v>
      </c>
      <c r="C50" s="7"/>
      <c r="D50" s="57">
        <f>PV($J$11,(IF($G$2="at beginning of period",(B50-1),B50)),0,-C50)</f>
        <v>0</v>
      </c>
    </row>
    <row r="51" spans="2:4" x14ac:dyDescent="0.25">
      <c r="B51" s="1">
        <v>42</v>
      </c>
      <c r="C51" s="7"/>
      <c r="D51" s="57">
        <f>PV($J$11,(IF($G$2="at beginning of period",(B51-1),B51)),0,-C51)</f>
        <v>0</v>
      </c>
    </row>
    <row r="52" spans="2:4" x14ac:dyDescent="0.25">
      <c r="B52" s="1">
        <v>43</v>
      </c>
      <c r="C52" s="7"/>
      <c r="D52" s="57">
        <f>PV($J$11,(IF($G$2="at beginning of period",(B52-1),B52)),0,-C52)</f>
        <v>0</v>
      </c>
    </row>
    <row r="53" spans="2:4" x14ac:dyDescent="0.25">
      <c r="B53" s="1">
        <v>44</v>
      </c>
      <c r="C53" s="7"/>
      <c r="D53" s="57">
        <f>PV($J$11,(IF($G$2="at beginning of period",(B53-1),B53)),0,-C53)</f>
        <v>0</v>
      </c>
    </row>
    <row r="54" spans="2:4" x14ac:dyDescent="0.25">
      <c r="B54" s="1">
        <v>45</v>
      </c>
      <c r="C54" s="7"/>
      <c r="D54" s="57">
        <f>PV($J$11,(IF($G$2="at beginning of period",(B54-1),B54)),0,-C54)</f>
        <v>0</v>
      </c>
    </row>
    <row r="55" spans="2:4" x14ac:dyDescent="0.25">
      <c r="B55" s="1">
        <v>46</v>
      </c>
      <c r="C55" s="7"/>
      <c r="D55" s="57">
        <f>PV($J$11,(IF($G$2="at beginning of period",(B55-1),B55)),0,-C55)</f>
        <v>0</v>
      </c>
    </row>
    <row r="56" spans="2:4" x14ac:dyDescent="0.25">
      <c r="B56" s="1">
        <v>47</v>
      </c>
      <c r="C56" s="7"/>
      <c r="D56" s="57">
        <f>PV($J$11,(IF($G$2="at beginning of period",(B56-1),B56)),0,-C56)</f>
        <v>0</v>
      </c>
    </row>
    <row r="57" spans="2:4" x14ac:dyDescent="0.25">
      <c r="B57" s="1">
        <v>48</v>
      </c>
      <c r="C57" s="7"/>
      <c r="D57" s="57">
        <f>PV($J$11,(IF($G$2="at beginning of period",(B57-1),B57)),0,-C57)</f>
        <v>0</v>
      </c>
    </row>
    <row r="58" spans="2:4" x14ac:dyDescent="0.25">
      <c r="B58" s="1">
        <v>49</v>
      </c>
      <c r="C58" s="7"/>
      <c r="D58" s="57">
        <f>PV($J$11,(IF($G$2="at beginning of period",(B58-1),B58)),0,-C58)</f>
        <v>0</v>
      </c>
    </row>
    <row r="59" spans="2:4" x14ac:dyDescent="0.25">
      <c r="B59" s="1">
        <v>50</v>
      </c>
      <c r="C59" s="7"/>
      <c r="D59" s="57">
        <f>PV($J$11,(IF($G$2="at beginning of period",(B59-1),B59)),0,-C59)</f>
        <v>0</v>
      </c>
    </row>
    <row r="60" spans="2:4" x14ac:dyDescent="0.25">
      <c r="B60" s="1">
        <v>51</v>
      </c>
      <c r="C60" s="7"/>
      <c r="D60" s="57">
        <f>PV($J$11,(IF($G$2="at beginning of period",(B60-1),B60)),0,-C60)</f>
        <v>0</v>
      </c>
    </row>
    <row r="61" spans="2:4" x14ac:dyDescent="0.25">
      <c r="B61" s="1">
        <v>52</v>
      </c>
      <c r="C61" s="7"/>
      <c r="D61" s="57">
        <f>PV($J$11,(IF($G$2="at beginning of period",(B61-1),B61)),0,-C61)</f>
        <v>0</v>
      </c>
    </row>
    <row r="62" spans="2:4" x14ac:dyDescent="0.25">
      <c r="B62" s="1">
        <v>53</v>
      </c>
      <c r="C62" s="7"/>
      <c r="D62" s="57">
        <f>PV($J$11,(IF($G$2="at beginning of period",(B62-1),B62)),0,-C62)</f>
        <v>0</v>
      </c>
    </row>
    <row r="63" spans="2:4" x14ac:dyDescent="0.25">
      <c r="B63" s="1">
        <v>54</v>
      </c>
      <c r="C63" s="7"/>
      <c r="D63" s="57">
        <f>PV($J$11,(IF($G$2="at beginning of period",(B63-1),B63)),0,-C63)</f>
        <v>0</v>
      </c>
    </row>
    <row r="64" spans="2:4" x14ac:dyDescent="0.25">
      <c r="B64" s="1">
        <v>55</v>
      </c>
      <c r="C64" s="7"/>
      <c r="D64" s="57">
        <f>PV($J$11,(IF($G$2="at beginning of period",(B64-1),B64)),0,-C64)</f>
        <v>0</v>
      </c>
    </row>
    <row r="65" spans="2:4" x14ac:dyDescent="0.25">
      <c r="B65" s="1">
        <v>56</v>
      </c>
      <c r="C65" s="7"/>
      <c r="D65" s="57">
        <f>PV($J$11,(IF($G$2="at beginning of period",(B65-1),B65)),0,-C65)</f>
        <v>0</v>
      </c>
    </row>
    <row r="66" spans="2:4" x14ac:dyDescent="0.25">
      <c r="B66" s="1">
        <v>57</v>
      </c>
      <c r="C66" s="7"/>
      <c r="D66" s="57">
        <f>PV($J$11,(IF($G$2="at beginning of period",(B66-1),B66)),0,-C66)</f>
        <v>0</v>
      </c>
    </row>
    <row r="67" spans="2:4" x14ac:dyDescent="0.25">
      <c r="B67" s="1">
        <v>58</v>
      </c>
      <c r="C67" s="7"/>
      <c r="D67" s="57">
        <f>PV($J$11,(IF($G$2="at beginning of period",(B67-1),B67)),0,-C67)</f>
        <v>0</v>
      </c>
    </row>
    <row r="68" spans="2:4" x14ac:dyDescent="0.25">
      <c r="B68" s="1">
        <v>59</v>
      </c>
      <c r="C68" s="7"/>
      <c r="D68" s="57">
        <f>PV($J$11,(IF($G$2="at beginning of period",(B68-1),B68)),0,-C68)</f>
        <v>0</v>
      </c>
    </row>
    <row r="69" spans="2:4" x14ac:dyDescent="0.25">
      <c r="B69" s="1">
        <v>60</v>
      </c>
      <c r="C69" s="7"/>
      <c r="D69" s="57">
        <f>PV($J$11,(IF($G$2="at beginning of period",(B69-1),B69)),0,-C69)</f>
        <v>0</v>
      </c>
    </row>
  </sheetData>
  <mergeCells count="7">
    <mergeCell ref="J27:J29"/>
    <mergeCell ref="F28:I29"/>
    <mergeCell ref="F4:J5"/>
    <mergeCell ref="L4:M4"/>
    <mergeCell ref="L5:M5"/>
    <mergeCell ref="B7:J8"/>
    <mergeCell ref="G17:I17"/>
  </mergeCells>
  <pageMargins left="0.25" right="0.25" top="0.75" bottom="0.75" header="0.3" footer="0.3"/>
  <pageSetup scale="75" fitToHeight="0" orientation="portrait" horizontalDpi="4294967293" verticalDpi="4294967293"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F1C3C57-7C85-400B-BD5F-6A4134553B5E}">
          <x14:formula1>
            <xm:f>'Hidden Data'!$B$13:$B$14</xm:f>
          </x14:formula1>
          <xm:sqref>H12 G2</xm:sqref>
        </x14:dataValidation>
        <x14:dataValidation type="list" allowBlank="1" showInputMessage="1" showErrorMessage="1" xr:uid="{8A5D92B8-41CC-48A5-AEF9-A268808417FA}">
          <x14:formula1>
            <xm:f>'Hidden Data'!$B$6:$B$9</xm:f>
          </x14:formula1>
          <xm:sqref>G10:H10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Y k 4 6 V i 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Y k 4 6 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J O O l Y o i k e 4 D g A A A B E A A A A T A B w A R m 9 y b X V s Y X M v U 2 V j d G l v b j E u b S C i G A A o o B Q A A A A A A A A A A A A A A A A A A A A A A A A A A A A r T k 0 u y c z P U w i G 0 I b W A F B L A Q I t A B Q A A g A I A G J O O l Y g O B 9 n p A A A A P U A A A A S A A A A A A A A A A A A A A A A A A A A A A B D b 2 5 m a W c v U G F j a 2 F n Z S 5 4 b W x Q S w E C L Q A U A A I A C A B i T j p W D 8 r p q 6 Q A A A D p A A A A E w A A A A A A A A A A A A A A A A D w A A A A W 0 N v b n R l b n R f V H l w Z X N d L n h t b F B L A Q I t A B Q A A g A I A G J O O 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I m 7 g G H o O g Q r f U a p L R h Q 6 x A A A A A A I A A A A A A A N m A A D A A A A A E A A A A A 1 7 D e e p W L A S j v s 3 H x v / O K I A A A A A B I A A A K A A A A A Q A A A A I t 0 + P G B T l a j C 4 x b F M I b t j V A A A A D V y 7 G x x J J s X J G g c m b 3 j L P h D R N 0 c h K q N U B 8 2 w f E T r s X z s 1 U 9 t T p E K a U f c m x Q g N Q m y 5 d Y m p a K C H U M G s S y N d v F r q b z E J d B o O 7 T Y V w X 3 A z E j f 3 2 B Q A A A A 9 I i n M i v L A W F K z D 1 T 5 h + x E y n e v 6 w = = < / D a t a M a s h u p > 
</file>

<file path=customXml/itemProps1.xml><?xml version="1.0" encoding="utf-8"?>
<ds:datastoreItem xmlns:ds="http://schemas.openxmlformats.org/officeDocument/2006/customXml" ds:itemID="{434EF03B-F3D6-4CD6-9F8A-ED2DCFBC521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GASB 96 PV CALCULATOR</vt:lpstr>
      <vt:lpstr>Hidden Data</vt:lpstr>
      <vt:lpstr>SBITA Cost Guide</vt:lpstr>
      <vt:lpstr>FY23 GA Incremental Rate</vt:lpstr>
      <vt:lpstr>Examples -&gt;</vt:lpstr>
      <vt:lpstr>Annual Example</vt:lpstr>
      <vt:lpstr>Semi-Annual Example</vt:lpstr>
      <vt:lpstr>Quarterly Example</vt:lpstr>
      <vt:lpstr>Monthly Example</vt:lpstr>
      <vt:lpstr>'Annual Example'!Annual_Rate</vt:lpstr>
      <vt:lpstr>'GASB 96 PV CALCULATOR'!Annual_Rate</vt:lpstr>
      <vt:lpstr>'Monthly Example'!Annual_Rate</vt:lpstr>
      <vt:lpstr>'Quarterly Example'!Annual_Rate</vt:lpstr>
      <vt:lpstr>'Semi-Annual Example'!Annual_Rate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Bibby</dc:creator>
  <cp:lastModifiedBy>Victoria Reppert</cp:lastModifiedBy>
  <cp:lastPrinted>2023-01-19T16:46:03Z</cp:lastPrinted>
  <dcterms:created xsi:type="dcterms:W3CDTF">2022-12-07T02:55:16Z</dcterms:created>
  <dcterms:modified xsi:type="dcterms:W3CDTF">2024-10-02T18:33:48Z</dcterms:modified>
</cp:coreProperties>
</file>